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yadi\Desktop\"/>
    </mc:Choice>
  </mc:AlternateContent>
  <xr:revisionPtr revIDLastSave="0" documentId="8_{DC9D6D69-AAC8-447A-A685-3B8061827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1" l="1"/>
  <c r="O72" i="1"/>
  <c r="E72" i="1"/>
  <c r="X71" i="1"/>
  <c r="J19" i="1"/>
  <c r="J72" i="1" s="1"/>
  <c r="T26" i="1"/>
  <c r="U76" i="1"/>
  <c r="U75" i="1"/>
  <c r="H76" i="1"/>
  <c r="H77" i="1"/>
  <c r="H75" i="1"/>
  <c r="U77" i="1" l="1"/>
  <c r="X70" i="1"/>
  <c r="X72" i="1" s="1"/>
  <c r="E38" i="1"/>
  <c r="E36" i="1"/>
  <c r="T66" i="1"/>
  <c r="S66" i="1"/>
  <c r="R66" i="1"/>
  <c r="Q66" i="1"/>
  <c r="P66" i="1"/>
  <c r="E53" i="1"/>
  <c r="E52" i="1"/>
  <c r="E51" i="1"/>
  <c r="E50" i="1"/>
  <c r="E49" i="1"/>
  <c r="O40" i="1"/>
  <c r="O38" i="1"/>
  <c r="O36" i="1"/>
  <c r="O19" i="1"/>
  <c r="Q55" i="1"/>
  <c r="N26" i="1"/>
  <c r="E40" i="1"/>
  <c r="AA24" i="1"/>
  <c r="N24" i="1"/>
  <c r="AA22" i="1"/>
  <c r="N22" i="1"/>
  <c r="R19" i="1"/>
  <c r="X13" i="1"/>
  <c r="S13" i="1"/>
  <c r="X19" i="1" l="1"/>
  <c r="Q42" i="1" l="1"/>
  <c r="Q59" i="1" s="1"/>
  <c r="M61" i="1" l="1"/>
  <c r="J61" i="1" l="1"/>
  <c r="J62" i="1" s="1"/>
</calcChain>
</file>

<file path=xl/sharedStrings.xml><?xml version="1.0" encoding="utf-8"?>
<sst xmlns="http://schemas.openxmlformats.org/spreadsheetml/2006/main" count="57" uniqueCount="42">
  <si>
    <t xml:space="preserve">موضوع : </t>
  </si>
  <si>
    <t>شماره قرارداد :</t>
  </si>
  <si>
    <t>پیمانکار :</t>
  </si>
  <si>
    <t>تاریخ قرارداد :</t>
  </si>
  <si>
    <t>/</t>
  </si>
  <si>
    <t>صورت وضعیت :</t>
  </si>
  <si>
    <t>واحد کارکرد</t>
  </si>
  <si>
    <t>الی</t>
  </si>
  <si>
    <t>صـــورت وضـــعیت پیمــانکــــاران</t>
  </si>
  <si>
    <t>ناخالص</t>
  </si>
  <si>
    <t>مالیات تکلیفی</t>
  </si>
  <si>
    <t>سپرده بیمه</t>
  </si>
  <si>
    <t>خالص دریافتی</t>
  </si>
  <si>
    <t>مبلغ تا صورت وضعیت قبلی</t>
  </si>
  <si>
    <t>غذای مصرفی</t>
  </si>
  <si>
    <t>خسارت و جریمه</t>
  </si>
  <si>
    <t xml:space="preserve">دوره کارکرد : </t>
  </si>
  <si>
    <t>دستمزد کار برای پیمانکار</t>
  </si>
  <si>
    <t xml:space="preserve"> ابزار و مشاعات و سایر اقلام مصرفی</t>
  </si>
  <si>
    <t>جمع میگردد : کل کسورات قانونی استاندارد 9</t>
  </si>
  <si>
    <t>کسر میگردد : سایر کسورات</t>
  </si>
  <si>
    <t>وضعیت مصالح مستقیم مصرفی به حساب</t>
  </si>
  <si>
    <t>کسر میگردد : کسورات اصلی</t>
  </si>
  <si>
    <t>جمع میگردد : سایر کسورات به حساب پیمانکار</t>
  </si>
  <si>
    <t>شـــــــرح</t>
  </si>
  <si>
    <t>جمع کل کسورات</t>
  </si>
  <si>
    <t xml:space="preserve">خالص قابل پرداخت </t>
  </si>
  <si>
    <t>نماینده پیمانکار</t>
  </si>
  <si>
    <t>تایید دفتر فنی</t>
  </si>
  <si>
    <t>معاونت و سرپرست اجرا</t>
  </si>
  <si>
    <t>مدیر پروژه</t>
  </si>
  <si>
    <t>مالی و حسابداری</t>
  </si>
  <si>
    <t>طراحی : امیر حسین خاکبان - 77 29 507 - 0912</t>
  </si>
  <si>
    <t>حسن انجام کار</t>
  </si>
  <si>
    <t>جمـع کل کســورات</t>
  </si>
  <si>
    <t>کارکـــــرد  ناخالص این دوره</t>
  </si>
  <si>
    <t xml:space="preserve">صورت وضیعت تجمعی کارکرد تا تاریخ : </t>
  </si>
  <si>
    <t xml:space="preserve">مــبلــغ </t>
  </si>
  <si>
    <t>جمع کل</t>
  </si>
  <si>
    <t>کل کارکرد قبلی</t>
  </si>
  <si>
    <t>کل کارکرد فعلی</t>
  </si>
  <si>
    <t>خالص پرداختی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</si>
</sst>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b/>
      <sz val="16"/>
      <color theme="1"/>
      <name val="B Nazanin"/>
      <charset val="178"/>
    </font>
    <font>
      <b/>
      <sz val="8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b/>
      <sz val="11"/>
      <name val="B Nazanin"/>
      <charset val="178"/>
    </font>
    <font>
      <b/>
      <sz val="11"/>
      <color theme="0"/>
      <name val="B Nazanin"/>
      <charset val="178"/>
    </font>
    <font>
      <sz val="14"/>
      <color theme="0"/>
      <name val="B Nazanin"/>
      <charset val="178"/>
    </font>
    <font>
      <sz val="16"/>
      <color theme="1"/>
      <name val="B Nazanin"/>
      <charset val="178"/>
    </font>
    <font>
      <sz val="8"/>
      <color theme="1"/>
      <name val="B Nazanin"/>
      <charset val="178"/>
    </font>
    <font>
      <b/>
      <sz val="10"/>
      <name val="B Nazanin"/>
      <charset val="178"/>
    </font>
    <font>
      <sz val="10"/>
      <color theme="1"/>
      <name val="Calibri"/>
      <family val="2"/>
      <charset val="178"/>
      <scheme val="minor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0" fontId="5" fillId="0" borderId="0" xfId="0" applyFont="1"/>
    <xf numFmtId="0" fontId="5" fillId="0" borderId="0" xfId="0" applyFont="1" applyFill="1"/>
    <xf numFmtId="0" fontId="7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11" fillId="0" borderId="8" xfId="0" applyFont="1" applyBorder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9" xfId="0" applyFont="1" applyBorder="1" applyProtection="1">
      <protection hidden="1"/>
    </xf>
    <xf numFmtId="0" fontId="14" fillId="0" borderId="9" xfId="0" applyFont="1" applyFill="1" applyBorder="1" applyProtection="1">
      <protection hidden="1"/>
    </xf>
    <xf numFmtId="0" fontId="5" fillId="0" borderId="8" xfId="0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shrinkToFit="1" readingOrder="2"/>
      <protection hidden="1"/>
    </xf>
    <xf numFmtId="0" fontId="15" fillId="0" borderId="11" xfId="0" applyFont="1" applyFill="1" applyBorder="1" applyAlignment="1" applyProtection="1">
      <protection hidden="1"/>
    </xf>
    <xf numFmtId="0" fontId="12" fillId="0" borderId="11" xfId="0" applyFont="1" applyFill="1" applyBorder="1" applyAlignment="1" applyProtection="1">
      <alignment horizontal="center"/>
      <protection hidden="1"/>
    </xf>
    <xf numFmtId="3" fontId="8" fillId="0" borderId="11" xfId="0" applyNumberFormat="1" applyFont="1" applyFill="1" applyBorder="1" applyAlignment="1" applyProtection="1">
      <alignment horizontal="center"/>
      <protection hidden="1"/>
    </xf>
    <xf numFmtId="0" fontId="5" fillId="0" borderId="12" xfId="0" applyFont="1" applyFill="1" applyBorder="1" applyProtection="1">
      <protection hidden="1"/>
    </xf>
    <xf numFmtId="0" fontId="0" fillId="0" borderId="0" xfId="0" applyFill="1" applyProtection="1">
      <protection hidden="1"/>
    </xf>
    <xf numFmtId="3" fontId="5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5" fillId="0" borderId="7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5" xfId="0" applyFont="1" applyFill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4" fillId="0" borderId="0" xfId="1" applyNumberFormat="1" applyFont="1" applyBorder="1" applyAlignment="1" applyProtection="1">
      <alignment vertical="center" shrinkToFit="1" readingOrder="2"/>
      <protection hidden="1"/>
    </xf>
    <xf numFmtId="0" fontId="5" fillId="0" borderId="10" xfId="0" applyFont="1" applyFill="1" applyBorder="1" applyAlignment="1" applyProtection="1">
      <alignment horizontal="center"/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49" fontId="5" fillId="0" borderId="11" xfId="0" applyNumberFormat="1" applyFont="1" applyFill="1" applyBorder="1" applyAlignment="1" applyProtection="1">
      <alignment horizontal="center"/>
      <protection hidden="1"/>
    </xf>
    <xf numFmtId="0" fontId="5" fillId="0" borderId="11" xfId="0" applyFont="1" applyFill="1" applyBorder="1" applyProtection="1">
      <protection hidden="1"/>
    </xf>
    <xf numFmtId="3" fontId="3" fillId="0" borderId="11" xfId="1" applyNumberFormat="1" applyFont="1" applyFill="1" applyBorder="1" applyAlignment="1" applyProtection="1">
      <alignment horizontal="center" vertical="center" shrinkToFit="1" readingOrder="2"/>
      <protection hidden="1"/>
    </xf>
    <xf numFmtId="0" fontId="3" fillId="0" borderId="11" xfId="1" applyNumberFormat="1" applyFont="1" applyFill="1" applyBorder="1" applyAlignment="1" applyProtection="1">
      <alignment horizontal="center" vertical="center" shrinkToFit="1" readingOrder="2"/>
      <protection hidden="1"/>
    </xf>
    <xf numFmtId="3" fontId="4" fillId="0" borderId="11" xfId="1" applyNumberFormat="1" applyFont="1" applyFill="1" applyBorder="1" applyAlignment="1" applyProtection="1">
      <alignment horizontal="center" vertical="center" shrinkToFit="1" readingOrder="2"/>
      <protection hidden="1"/>
    </xf>
    <xf numFmtId="0" fontId="4" fillId="0" borderId="11" xfId="1" applyNumberFormat="1" applyFont="1" applyFill="1" applyBorder="1" applyAlignment="1" applyProtection="1">
      <alignment horizontal="center" vertical="center" shrinkToFit="1" readingOrder="2"/>
      <protection hidden="1"/>
    </xf>
    <xf numFmtId="0" fontId="4" fillId="0" borderId="11" xfId="1" applyNumberFormat="1" applyFont="1" applyFill="1" applyBorder="1" applyAlignment="1" applyProtection="1">
      <alignment vertical="center" shrinkToFit="1" readingOrder="2"/>
      <protection hidden="1"/>
    </xf>
    <xf numFmtId="0" fontId="5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center" shrinkToFit="1" readingOrder="2"/>
      <protection hidden="1"/>
    </xf>
    <xf numFmtId="0" fontId="18" fillId="0" borderId="3" xfId="1" applyNumberFormat="1" applyFont="1" applyFill="1" applyBorder="1" applyAlignment="1" applyProtection="1">
      <alignment horizontal="center" vertical="center" shrinkToFit="1" readingOrder="2"/>
      <protection hidden="1"/>
    </xf>
    <xf numFmtId="0" fontId="4" fillId="2" borderId="0" xfId="1" applyNumberFormat="1" applyFont="1" applyFill="1" applyBorder="1" applyAlignment="1" applyProtection="1">
      <alignment horizontal="center" vertical="center" shrinkToFit="1" readingOrder="2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3" fontId="3" fillId="0" borderId="0" xfId="1" applyNumberFormat="1" applyFont="1" applyBorder="1" applyAlignment="1" applyProtection="1">
      <alignment vertical="center" shrinkToFit="1" readingOrder="2"/>
      <protection hidden="1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3" fontId="11" fillId="0" borderId="11" xfId="0" applyNumberFormat="1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3" fontId="11" fillId="0" borderId="0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Protection="1">
      <protection hidden="1"/>
    </xf>
    <xf numFmtId="0" fontId="5" fillId="0" borderId="8" xfId="0" applyFont="1" applyBorder="1" applyAlignment="1" applyProtection="1">
      <protection hidden="1"/>
    </xf>
    <xf numFmtId="3" fontId="5" fillId="0" borderId="9" xfId="0" applyNumberFormat="1" applyFont="1" applyBorder="1" applyAlignment="1" applyProtection="1">
      <protection hidden="1"/>
    </xf>
    <xf numFmtId="0" fontId="16" fillId="0" borderId="8" xfId="0" applyFont="1" applyBorder="1" applyAlignment="1" applyProtection="1">
      <alignment vertical="center"/>
      <protection hidden="1"/>
    </xf>
    <xf numFmtId="0" fontId="17" fillId="0" borderId="9" xfId="0" applyFont="1" applyBorder="1" applyAlignment="1" applyProtection="1"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10" fillId="0" borderId="8" xfId="0" applyFont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center"/>
      <protection hidden="1"/>
    </xf>
    <xf numFmtId="10" fontId="5" fillId="3" borderId="0" xfId="0" applyNumberFormat="1" applyFont="1" applyFill="1" applyBorder="1" applyAlignment="1" applyProtection="1">
      <alignment horizontal="center"/>
      <protection hidden="1"/>
    </xf>
    <xf numFmtId="0" fontId="5" fillId="3" borderId="9" xfId="0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12" fillId="0" borderId="3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3" fillId="0" borderId="3" xfId="1" applyNumberFormat="1" applyFont="1" applyBorder="1" applyAlignment="1" applyProtection="1">
      <alignment horizontal="center" vertical="center" shrinkToFit="1" readingOrder="2"/>
      <protection hidden="1"/>
    </xf>
    <xf numFmtId="0" fontId="4" fillId="0" borderId="3" xfId="1" applyNumberFormat="1" applyFont="1" applyBorder="1" applyAlignment="1" applyProtection="1">
      <alignment horizontal="center" vertical="center" shrinkToFit="1" readingOrder="2"/>
      <protection hidden="1"/>
    </xf>
    <xf numFmtId="0" fontId="4" fillId="0" borderId="4" xfId="1" applyNumberFormat="1" applyFont="1" applyBorder="1" applyAlignment="1" applyProtection="1">
      <alignment vertical="center" shrinkToFit="1" readingOrder="2"/>
      <protection locked="0" hidden="1"/>
    </xf>
    <xf numFmtId="3" fontId="3" fillId="0" borderId="2" xfId="1" applyNumberFormat="1" applyFont="1" applyBorder="1" applyAlignment="1" applyProtection="1">
      <alignment horizontal="left" vertical="center" shrinkToFit="1" readingOrder="2"/>
      <protection locked="0"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10" fontId="5" fillId="0" borderId="0" xfId="0" applyNumberFormat="1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1" fillId="0" borderId="9" xfId="0" applyFont="1" applyFill="1" applyBorder="1" applyAlignment="1" applyProtection="1">
      <alignment vertical="center" shrinkToFit="1"/>
      <protection hidden="1"/>
    </xf>
    <xf numFmtId="0" fontId="10" fillId="0" borderId="0" xfId="0" applyFont="1" applyBorder="1" applyAlignment="1" applyProtection="1">
      <alignment horizontal="center"/>
      <protection hidden="1"/>
    </xf>
    <xf numFmtId="3" fontId="10" fillId="0" borderId="0" xfId="0" applyNumberFormat="1" applyFont="1" applyBorder="1" applyAlignment="1" applyProtection="1">
      <alignment horizontal="center" shrinkToFit="1"/>
      <protection hidden="1"/>
    </xf>
    <xf numFmtId="0" fontId="11" fillId="0" borderId="0" xfId="0" applyFont="1" applyBorder="1" applyAlignment="1" applyProtection="1">
      <alignment horizontal="center"/>
      <protection hidden="1"/>
    </xf>
    <xf numFmtId="10" fontId="11" fillId="0" borderId="0" xfId="0" applyNumberFormat="1" applyFont="1" applyBorder="1" applyAlignment="1" applyProtection="1">
      <alignment horizontal="center"/>
      <protection hidden="1"/>
    </xf>
    <xf numFmtId="3" fontId="11" fillId="0" borderId="0" xfId="0" applyNumberFormat="1" applyFont="1" applyBorder="1" applyAlignment="1" applyProtection="1">
      <alignment horizontal="center"/>
      <protection hidden="1"/>
    </xf>
    <xf numFmtId="0" fontId="13" fillId="0" borderId="3" xfId="1" applyNumberFormat="1" applyFont="1" applyFill="1" applyBorder="1" applyAlignment="1" applyProtection="1">
      <alignment horizontal="right" vertical="center" shrinkToFit="1" readingOrder="2"/>
      <protection locked="0" hidden="1"/>
    </xf>
    <xf numFmtId="0" fontId="13" fillId="0" borderId="4" xfId="1" applyNumberFormat="1" applyFont="1" applyFill="1" applyBorder="1" applyAlignment="1" applyProtection="1">
      <alignment horizontal="right" vertical="center" shrinkToFit="1" readingOrder="2"/>
      <protection locked="0" hidden="1"/>
    </xf>
    <xf numFmtId="9" fontId="13" fillId="0" borderId="1" xfId="0" applyNumberFormat="1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protection hidden="1"/>
    </xf>
    <xf numFmtId="0" fontId="11" fillId="0" borderId="11" xfId="0" applyFont="1" applyFill="1" applyBorder="1" applyProtection="1">
      <protection hidden="1"/>
    </xf>
    <xf numFmtId="0" fontId="11" fillId="0" borderId="11" xfId="0" applyFont="1" applyBorder="1" applyProtection="1">
      <protection hidden="1"/>
    </xf>
    <xf numFmtId="0" fontId="11" fillId="0" borderId="12" xfId="0" applyFont="1" applyBorder="1" applyProtection="1"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5" xfId="0" applyFont="1" applyFill="1" applyBorder="1" applyProtection="1">
      <protection hidden="1"/>
    </xf>
    <xf numFmtId="0" fontId="11" fillId="0" borderId="5" xfId="0" applyFont="1" applyBorder="1" applyProtection="1"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3" fontId="4" fillId="0" borderId="3" xfId="1" applyNumberFormat="1" applyFont="1" applyBorder="1" applyAlignment="1" applyProtection="1">
      <alignment horizontal="center" vertical="center" shrinkToFit="1" readingOrder="2"/>
      <protection locked="0"/>
    </xf>
    <xf numFmtId="3" fontId="3" fillId="0" borderId="2" xfId="1" applyNumberFormat="1" applyFont="1" applyBorder="1" applyAlignment="1" applyProtection="1">
      <alignment horizontal="center" vertical="center" shrinkToFit="1" readingOrder="2"/>
      <protection locked="0"/>
    </xf>
    <xf numFmtId="3" fontId="3" fillId="0" borderId="3" xfId="1" applyNumberFormat="1" applyFont="1" applyBorder="1" applyAlignment="1" applyProtection="1">
      <alignment horizontal="center" vertical="center" shrinkToFit="1" readingOrder="2"/>
      <protection locked="0"/>
    </xf>
    <xf numFmtId="0" fontId="10" fillId="0" borderId="0" xfId="0" applyFont="1" applyFill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shrinkToFit="1"/>
      <protection hidden="1"/>
    </xf>
    <xf numFmtId="3" fontId="9" fillId="0" borderId="0" xfId="0" applyNumberFormat="1" applyFont="1" applyBorder="1" applyAlignment="1" applyProtection="1">
      <alignment horizontal="center" vertical="center" shrinkToFit="1"/>
      <protection hidden="1"/>
    </xf>
    <xf numFmtId="3" fontId="9" fillId="0" borderId="9" xfId="0" applyNumberFormat="1" applyFont="1" applyBorder="1" applyAlignment="1" applyProtection="1">
      <alignment horizontal="center" vertical="center" shrinkToFit="1"/>
      <protection hidden="1"/>
    </xf>
    <xf numFmtId="3" fontId="10" fillId="0" borderId="9" xfId="0" applyNumberFormat="1" applyFont="1" applyBorder="1" applyAlignment="1" applyProtection="1">
      <alignment vertical="center" shrinkToFit="1"/>
      <protection hidden="1"/>
    </xf>
    <xf numFmtId="3" fontId="12" fillId="0" borderId="0" xfId="0" applyNumberFormat="1" applyFont="1" applyBorder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Fill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3" fontId="3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protection hidden="1"/>
    </xf>
    <xf numFmtId="10" fontId="5" fillId="0" borderId="0" xfId="0" applyNumberFormat="1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center" vertical="center" wrapText="1"/>
      <protection hidden="1"/>
    </xf>
    <xf numFmtId="3" fontId="5" fillId="3" borderId="0" xfId="0" applyNumberFormat="1" applyFont="1" applyFill="1" applyBorder="1" applyAlignment="1" applyProtection="1">
      <alignment horizontal="center" vertical="center"/>
      <protection hidden="1"/>
    </xf>
    <xf numFmtId="3" fontId="9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3" fontId="20" fillId="0" borderId="0" xfId="0" applyNumberFormat="1" applyFont="1" applyBorder="1" applyAlignment="1" applyProtection="1">
      <alignment horizontal="center" vertical="center"/>
      <protection hidden="1"/>
    </xf>
    <xf numFmtId="3" fontId="20" fillId="0" borderId="0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Border="1" applyAlignment="1" applyProtection="1">
      <alignment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9" fontId="3" fillId="0" borderId="1" xfId="0" applyNumberFormat="1" applyFont="1" applyBorder="1" applyAlignment="1" applyProtection="1">
      <alignment horizontal="center" vertical="center"/>
      <protection locked="0" hidden="1"/>
    </xf>
    <xf numFmtId="3" fontId="3" fillId="0" borderId="1" xfId="0" applyNumberFormat="1" applyFont="1" applyBorder="1" applyAlignment="1" applyProtection="1">
      <alignment horizontal="center" vertical="center" shrinkToFit="1"/>
      <protection locked="0" hidden="1"/>
    </xf>
    <xf numFmtId="3" fontId="3" fillId="0" borderId="1" xfId="0" applyNumberFormat="1" applyFont="1" applyBorder="1" applyAlignment="1" applyProtection="1">
      <alignment horizontal="center" vertical="center" shrinkToFit="1"/>
      <protection hidden="1"/>
    </xf>
    <xf numFmtId="3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3" fontId="9" fillId="0" borderId="2" xfId="0" applyNumberFormat="1" applyFont="1" applyBorder="1" applyAlignment="1" applyProtection="1">
      <alignment horizontal="center" vertical="center" shrinkToFit="1"/>
      <protection locked="0" hidden="1"/>
    </xf>
    <xf numFmtId="3" fontId="9" fillId="0" borderId="3" xfId="0" applyNumberFormat="1" applyFont="1" applyBorder="1" applyAlignment="1" applyProtection="1">
      <alignment horizontal="center" vertical="center" shrinkToFit="1"/>
      <protection locked="0" hidden="1"/>
    </xf>
    <xf numFmtId="3" fontId="9" fillId="0" borderId="4" xfId="0" applyNumberFormat="1" applyFont="1" applyBorder="1" applyAlignment="1" applyProtection="1">
      <alignment horizontal="center" vertical="center" shrinkToFit="1"/>
      <protection locked="0" hidden="1"/>
    </xf>
    <xf numFmtId="3" fontId="9" fillId="0" borderId="2" xfId="0" applyNumberFormat="1" applyFont="1" applyBorder="1" applyAlignment="1" applyProtection="1">
      <alignment horizontal="center" vertical="center" shrinkToFit="1"/>
      <protection hidden="1"/>
    </xf>
    <xf numFmtId="3" fontId="9" fillId="0" borderId="3" xfId="0" applyNumberFormat="1" applyFont="1" applyBorder="1" applyAlignment="1" applyProtection="1">
      <alignment horizontal="center" vertical="center" shrinkToFit="1"/>
      <protection hidden="1"/>
    </xf>
    <xf numFmtId="3" fontId="9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3" fontId="9" fillId="0" borderId="1" xfId="0" applyNumberFormat="1" applyFont="1" applyBorder="1" applyAlignment="1" applyProtection="1">
      <alignment horizontal="center" vertical="center" shrinkToFit="1"/>
      <protection hidden="1"/>
    </xf>
    <xf numFmtId="3" fontId="9" fillId="0" borderId="14" xfId="0" applyNumberFormat="1" applyFont="1" applyBorder="1" applyAlignment="1" applyProtection="1">
      <alignment horizontal="center" vertical="center" shrinkToFit="1"/>
      <protection hidden="1"/>
    </xf>
    <xf numFmtId="49" fontId="10" fillId="0" borderId="2" xfId="0" applyNumberFormat="1" applyFont="1" applyBorder="1" applyAlignment="1" applyProtection="1">
      <alignment horizontal="center" vertical="top" wrapText="1" shrinkToFit="1"/>
      <protection locked="0" hidden="1"/>
    </xf>
    <xf numFmtId="49" fontId="10" fillId="0" borderId="3" xfId="0" applyNumberFormat="1" applyFont="1" applyBorder="1" applyAlignment="1" applyProtection="1">
      <alignment horizontal="center" vertical="top" wrapText="1" shrinkToFit="1"/>
      <protection locked="0" hidden="1"/>
    </xf>
    <xf numFmtId="49" fontId="10" fillId="0" borderId="4" xfId="0" applyNumberFormat="1" applyFont="1" applyBorder="1" applyAlignment="1" applyProtection="1">
      <alignment horizontal="center" vertical="top" wrapText="1" shrinkToFit="1"/>
      <protection locked="0" hidden="1"/>
    </xf>
    <xf numFmtId="49" fontId="3" fillId="0" borderId="2" xfId="0" applyNumberFormat="1" applyFont="1" applyBorder="1" applyAlignment="1" applyProtection="1">
      <alignment horizontal="center" shrinkToFit="1"/>
      <protection locked="0" hidden="1"/>
    </xf>
    <xf numFmtId="49" fontId="3" fillId="0" borderId="3" xfId="0" applyNumberFormat="1" applyFont="1" applyBorder="1" applyAlignment="1" applyProtection="1">
      <alignment horizontal="center" shrinkToFit="1"/>
      <protection locked="0" hidden="1"/>
    </xf>
    <xf numFmtId="49" fontId="3" fillId="0" borderId="4" xfId="0" applyNumberFormat="1" applyFont="1" applyBorder="1" applyAlignment="1" applyProtection="1">
      <alignment horizontal="center" shrinkToFit="1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right" vertical="center"/>
      <protection hidden="1"/>
    </xf>
    <xf numFmtId="3" fontId="9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10" fillId="0" borderId="1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left"/>
      <protection hidden="1"/>
    </xf>
    <xf numFmtId="0" fontId="11" fillId="0" borderId="11" xfId="0" applyFont="1" applyBorder="1" applyAlignment="1" applyProtection="1">
      <alignment horizontal="left"/>
      <protection hidden="1"/>
    </xf>
    <xf numFmtId="3" fontId="9" fillId="0" borderId="24" xfId="0" applyNumberFormat="1" applyFont="1" applyBorder="1" applyAlignment="1" applyProtection="1">
      <alignment horizontal="center" vertical="center" shrinkToFit="1"/>
      <protection hidden="1"/>
    </xf>
    <xf numFmtId="0" fontId="9" fillId="0" borderId="25" xfId="0" applyFont="1" applyBorder="1" applyAlignment="1" applyProtection="1">
      <alignment horizontal="center" vertical="center" shrinkToFit="1"/>
      <protection hidden="1"/>
    </xf>
    <xf numFmtId="0" fontId="9" fillId="0" borderId="26" xfId="0" applyFont="1" applyBorder="1" applyAlignment="1" applyProtection="1">
      <alignment horizontal="center" vertical="center" shrinkToFit="1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3" fontId="9" fillId="0" borderId="1" xfId="0" applyNumberFormat="1" applyFont="1" applyBorder="1" applyAlignment="1" applyProtection="1">
      <alignment horizontal="center" shrinkToFit="1"/>
      <protection hidden="1"/>
    </xf>
    <xf numFmtId="0" fontId="9" fillId="0" borderId="1" xfId="0" applyFont="1" applyBorder="1" applyAlignment="1" applyProtection="1">
      <alignment horizontal="center" shrinkToFit="1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3" fontId="3" fillId="0" borderId="18" xfId="0" applyNumberFormat="1" applyFont="1" applyBorder="1" applyAlignment="1" applyProtection="1">
      <alignment horizontal="center" vertical="center" shrinkToFit="1"/>
      <protection hidden="1"/>
    </xf>
    <xf numFmtId="0" fontId="3" fillId="0" borderId="18" xfId="0" applyFont="1" applyBorder="1" applyAlignment="1" applyProtection="1">
      <alignment horizontal="center" vertical="center" shrinkToFit="1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3" fontId="9" fillId="0" borderId="18" xfId="0" applyNumberFormat="1" applyFont="1" applyBorder="1" applyAlignment="1" applyProtection="1">
      <alignment horizontal="center" vertical="center" shrinkToFit="1"/>
      <protection hidden="1"/>
    </xf>
    <xf numFmtId="3" fontId="9" fillId="0" borderId="27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11" fillId="0" borderId="2" xfId="0" applyNumberFormat="1" applyFont="1" applyBorder="1" applyAlignment="1" applyProtection="1">
      <alignment horizontal="center" vertical="center"/>
      <protection locked="0" hidden="1"/>
    </xf>
    <xf numFmtId="0" fontId="11" fillId="0" borderId="4" xfId="0" applyNumberFormat="1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3" fillId="0" borderId="2" xfId="0" applyNumberFormat="1" applyFont="1" applyBorder="1" applyAlignment="1" applyProtection="1">
      <alignment horizontal="center" shrinkToFit="1" readingOrder="2"/>
      <protection locked="0" hidden="1"/>
    </xf>
    <xf numFmtId="49" fontId="3" fillId="0" borderId="3" xfId="0" applyNumberFormat="1" applyFont="1" applyBorder="1" applyAlignment="1" applyProtection="1">
      <alignment horizontal="center" shrinkToFit="1" readingOrder="2"/>
      <protection locked="0" hidden="1"/>
    </xf>
    <xf numFmtId="49" fontId="3" fillId="0" borderId="4" xfId="0" applyNumberFormat="1" applyFont="1" applyBorder="1" applyAlignment="1" applyProtection="1">
      <alignment horizontal="center" shrinkToFit="1" readingOrder="2"/>
      <protection locked="0"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49" fontId="10" fillId="0" borderId="17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18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19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15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0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16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20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21" xfId="0" applyNumberFormat="1" applyFont="1" applyFill="1" applyBorder="1" applyAlignment="1" applyProtection="1">
      <alignment horizontal="right" vertical="top" wrapText="1" shrinkToFit="1"/>
      <protection locked="0" hidden="1"/>
    </xf>
    <xf numFmtId="49" fontId="10" fillId="0" borderId="22" xfId="0" applyNumberFormat="1" applyFont="1" applyFill="1" applyBorder="1" applyAlignment="1" applyProtection="1">
      <alignment horizontal="right" vertical="top" wrapText="1" shrinkToFit="1"/>
      <protection locked="0" hidden="1"/>
    </xf>
    <xf numFmtId="10" fontId="10" fillId="0" borderId="1" xfId="0" applyNumberFormat="1" applyFont="1" applyBorder="1" applyAlignment="1" applyProtection="1">
      <alignment horizontal="center" vertical="center"/>
      <protection locked="0"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/>
      <protection hidden="1"/>
    </xf>
    <xf numFmtId="3" fontId="3" fillId="0" borderId="2" xfId="0" applyNumberFormat="1" applyFont="1" applyBorder="1" applyAlignment="1" applyProtection="1">
      <alignment horizontal="center" vertical="center" shrinkToFit="1"/>
      <protection locked="0" hidden="1"/>
    </xf>
    <xf numFmtId="3" fontId="3" fillId="0" borderId="3" xfId="0" applyNumberFormat="1" applyFont="1" applyBorder="1" applyAlignment="1" applyProtection="1">
      <alignment horizontal="center" vertical="center" shrinkToFit="1"/>
      <protection locked="0" hidden="1"/>
    </xf>
    <xf numFmtId="3" fontId="3" fillId="0" borderId="4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3" fontId="8" fillId="0" borderId="0" xfId="0" applyNumberFormat="1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right" vertical="top"/>
      <protection hidden="1"/>
    </xf>
    <xf numFmtId="0" fontId="2" fillId="0" borderId="18" xfId="0" applyFont="1" applyBorder="1" applyAlignment="1" applyProtection="1">
      <alignment horizontal="right" vertical="top"/>
      <protection hidden="1"/>
    </xf>
    <xf numFmtId="0" fontId="2" fillId="0" borderId="19" xfId="0" applyFont="1" applyBorder="1" applyAlignment="1" applyProtection="1">
      <alignment horizontal="right" vertical="top"/>
      <protection hidden="1"/>
    </xf>
    <xf numFmtId="0" fontId="2" fillId="0" borderId="15" xfId="0" applyFont="1" applyBorder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16" xfId="0" applyFont="1" applyBorder="1" applyAlignment="1" applyProtection="1">
      <alignment horizontal="right" vertical="top"/>
      <protection hidden="1"/>
    </xf>
    <xf numFmtId="0" fontId="2" fillId="0" borderId="20" xfId="0" applyFont="1" applyBorder="1" applyAlignment="1" applyProtection="1">
      <alignment horizontal="right" vertical="top"/>
      <protection hidden="1"/>
    </xf>
    <xf numFmtId="0" fontId="2" fillId="0" borderId="21" xfId="0" applyFont="1" applyBorder="1" applyAlignment="1" applyProtection="1">
      <alignment horizontal="right" vertical="top"/>
      <protection hidden="1"/>
    </xf>
    <xf numFmtId="0" fontId="2" fillId="0" borderId="22" xfId="0" applyFont="1" applyBorder="1" applyAlignment="1" applyProtection="1">
      <alignment horizontal="right" vertical="top"/>
      <protection hidden="1"/>
    </xf>
    <xf numFmtId="0" fontId="11" fillId="0" borderId="17" xfId="0" applyFont="1" applyFill="1" applyBorder="1" applyAlignment="1" applyProtection="1">
      <alignment horizontal="right" vertical="top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6" fillId="0" borderId="1" xfId="0" applyFont="1" applyBorder="1" applyAlignment="1" applyProtection="1">
      <alignment horizontal="center" vertical="center"/>
      <protection hidden="1"/>
    </xf>
    <xf numFmtId="3" fontId="10" fillId="0" borderId="1" xfId="0" applyNumberFormat="1" applyFont="1" applyBorder="1" applyAlignment="1" applyProtection="1">
      <alignment horizontal="center" vertical="center" shrinkToFi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3" fontId="10" fillId="0" borderId="2" xfId="0" applyNumberFormat="1" applyFont="1" applyBorder="1" applyAlignment="1" applyProtection="1">
      <alignment horizontal="center" vertical="center" shrinkToFit="1"/>
      <protection hidden="1"/>
    </xf>
    <xf numFmtId="3" fontId="10" fillId="0" borderId="3" xfId="0" applyNumberFormat="1" applyFont="1" applyBorder="1" applyAlignment="1" applyProtection="1">
      <alignment horizontal="center" vertical="center" shrinkToFit="1"/>
      <protection hidden="1"/>
    </xf>
    <xf numFmtId="3" fontId="10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/>
      <protection locked="0" hidden="1"/>
    </xf>
    <xf numFmtId="0" fontId="10" fillId="0" borderId="2" xfId="0" applyFont="1" applyBorder="1" applyAlignment="1" applyProtection="1">
      <alignment horizontal="center"/>
      <protection locked="0" hidden="1"/>
    </xf>
    <xf numFmtId="0" fontId="10" fillId="0" borderId="4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0" fontId="10" fillId="0" borderId="2" xfId="0" applyNumberFormat="1" applyFont="1" applyBorder="1" applyAlignment="1" applyProtection="1">
      <alignment horizontal="center"/>
      <protection locked="0" hidden="1"/>
    </xf>
    <xf numFmtId="0" fontId="10" fillId="0" borderId="3" xfId="0" applyFont="1" applyBorder="1" applyAlignment="1" applyProtection="1">
      <alignment horizontal="center"/>
      <protection locked="0" hidden="1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 vertical="center"/>
      <protection locked="0" hidden="1"/>
    </xf>
    <xf numFmtId="0" fontId="11" fillId="0" borderId="4" xfId="0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/>
      <protection hidden="1"/>
    </xf>
    <xf numFmtId="3" fontId="3" fillId="0" borderId="2" xfId="1" applyNumberFormat="1" applyFont="1" applyBorder="1" applyAlignment="1" applyProtection="1">
      <alignment horizontal="center" vertical="center" shrinkToFit="1" readingOrder="2"/>
      <protection locked="0" hidden="1"/>
    </xf>
    <xf numFmtId="3" fontId="3" fillId="0" borderId="3" xfId="1" applyNumberFormat="1" applyFont="1" applyBorder="1" applyAlignment="1" applyProtection="1">
      <alignment horizontal="center" vertical="center" shrinkToFit="1" readingOrder="2"/>
      <protection locked="0" hidden="1"/>
    </xf>
    <xf numFmtId="3" fontId="3" fillId="0" borderId="4" xfId="1" applyNumberFormat="1" applyFont="1" applyBorder="1" applyAlignment="1" applyProtection="1">
      <alignment horizontal="center" vertical="center" shrinkToFit="1" readingOrder="2"/>
      <protection locked="0" hidden="1"/>
    </xf>
    <xf numFmtId="0" fontId="3" fillId="0" borderId="13" xfId="0" applyFont="1" applyBorder="1" applyAlignment="1" applyProtection="1">
      <alignment horizontal="center" vertical="center" textRotation="90"/>
      <protection hidden="1"/>
    </xf>
    <xf numFmtId="0" fontId="11" fillId="0" borderId="1" xfId="0" applyFont="1" applyBorder="1" applyAlignment="1" applyProtection="1">
      <alignment horizontal="center"/>
      <protection hidden="1"/>
    </xf>
    <xf numFmtId="3" fontId="9" fillId="0" borderId="24" xfId="0" applyNumberFormat="1" applyFont="1" applyBorder="1" applyAlignment="1" applyProtection="1">
      <alignment horizontal="center" shrinkToFit="1"/>
      <protection hidden="1"/>
    </xf>
    <xf numFmtId="0" fontId="9" fillId="0" borderId="25" xfId="0" applyFont="1" applyBorder="1" applyAlignment="1" applyProtection="1">
      <alignment horizontal="center" shrinkToFit="1"/>
      <protection hidden="1"/>
    </xf>
    <xf numFmtId="0" fontId="9" fillId="0" borderId="26" xfId="0" applyFont="1" applyBorder="1" applyAlignment="1" applyProtection="1">
      <alignment horizontal="center" shrinkToFit="1"/>
      <protection hidden="1"/>
    </xf>
  </cellXfs>
  <cellStyles count="2">
    <cellStyle name="Comma" xfId="1" builtinId="3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"/>
  <sheetViews>
    <sheetView showGridLines="0" rightToLeft="1" tabSelected="1" workbookViewId="0">
      <selection activeCell="P7" sqref="P7:Y7"/>
    </sheetView>
  </sheetViews>
  <sheetFormatPr defaultColWidth="0" defaultRowHeight="18" zeroHeight="1" x14ac:dyDescent="0.45"/>
  <cols>
    <col min="1" max="1" width="1.85546875" customWidth="1"/>
    <col min="2" max="2" width="4.85546875" style="1" customWidth="1"/>
    <col min="3" max="3" width="3.85546875" style="1" customWidth="1"/>
    <col min="4" max="4" width="1.5703125" style="1" customWidth="1"/>
    <col min="5" max="5" width="3.140625" style="1" customWidth="1"/>
    <col min="6" max="6" width="1.5703125" style="1" customWidth="1"/>
    <col min="7" max="7" width="4.5703125" style="1" customWidth="1"/>
    <col min="8" max="8" width="3.42578125" style="1" customWidth="1"/>
    <col min="9" max="9" width="3.85546875" style="1" customWidth="1"/>
    <col min="10" max="10" width="2" style="1" customWidth="1"/>
    <col min="11" max="11" width="4.140625" style="1" customWidth="1"/>
    <col min="12" max="12" width="2" style="1" customWidth="1"/>
    <col min="13" max="13" width="5" style="1" customWidth="1"/>
    <col min="14" max="14" width="2.5703125" style="2" customWidth="1"/>
    <col min="15" max="15" width="10.85546875" style="1" customWidth="1"/>
    <col min="16" max="16" width="4.28515625" style="1" customWidth="1"/>
    <col min="17" max="17" width="1.7109375" style="1" customWidth="1"/>
    <col min="18" max="18" width="3.140625" style="1" customWidth="1"/>
    <col min="19" max="19" width="1.7109375" style="1" customWidth="1"/>
    <col min="20" max="20" width="4.85546875" style="1" customWidth="1"/>
    <col min="21" max="22" width="3.140625" style="1" customWidth="1"/>
    <col min="23" max="23" width="2.28515625" style="1" customWidth="1"/>
    <col min="24" max="24" width="6" style="1" customWidth="1"/>
    <col min="25" max="25" width="5" style="1" customWidth="1"/>
    <col min="26" max="26" width="2.28515625" style="1" customWidth="1"/>
    <col min="27" max="27" width="3.140625" style="1" customWidth="1"/>
    <col min="28" max="28" width="2.85546875" style="1" customWidth="1"/>
    <col min="29" max="29" width="2.85546875" customWidth="1"/>
    <col min="30" max="16384" width="9.140625" hidden="1"/>
  </cols>
  <sheetData>
    <row r="1" spans="2:28" s="13" customFormat="1" ht="6" customHeight="1" x14ac:dyDescent="0.4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2:28" s="43" customFormat="1" ht="18.75" customHeight="1" x14ac:dyDescent="0.65">
      <c r="B2" s="15"/>
      <c r="C2" s="41"/>
      <c r="D2" s="41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41"/>
      <c r="Z2" s="42"/>
      <c r="AA2" s="15"/>
      <c r="AB2" s="15"/>
    </row>
    <row r="3" spans="2:28" s="13" customFormat="1" ht="3.75" customHeight="1" x14ac:dyDescent="0.4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2:28" s="43" customFormat="1" ht="40.5" customHeight="1" x14ac:dyDescent="0.45">
      <c r="B4" s="15"/>
      <c r="C4" s="233" t="s">
        <v>8</v>
      </c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15"/>
      <c r="AA4" s="15"/>
      <c r="AB4" s="15"/>
    </row>
    <row r="5" spans="2:28" s="13" customFormat="1" ht="18" customHeight="1" thickBot="1" x14ac:dyDescent="0.5">
      <c r="B5" s="211" t="s">
        <v>32</v>
      </c>
      <c r="C5" s="211"/>
      <c r="D5" s="211"/>
      <c r="E5" s="211"/>
      <c r="F5" s="211"/>
      <c r="G5" s="211"/>
      <c r="H5" s="211"/>
      <c r="I5" s="211"/>
      <c r="J5" s="211"/>
      <c r="K5" s="211"/>
      <c r="L5" s="11"/>
      <c r="M5" s="11"/>
      <c r="N5" s="12"/>
      <c r="O5" s="11"/>
      <c r="P5" s="11"/>
      <c r="Q5" s="11"/>
      <c r="R5" s="11"/>
      <c r="S5" s="11"/>
      <c r="T5" s="11"/>
      <c r="U5" s="11"/>
      <c r="V5" s="11"/>
      <c r="W5" s="11"/>
      <c r="X5" s="11"/>
      <c r="Y5" s="15"/>
      <c r="Z5" s="15"/>
      <c r="AA5" s="11"/>
      <c r="AB5" s="11"/>
    </row>
    <row r="6" spans="2:28" s="13" customFormat="1" ht="9" customHeight="1" x14ac:dyDescent="0.45"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7"/>
      <c r="AA6" s="11"/>
      <c r="AB6" s="11"/>
    </row>
    <row r="7" spans="2:28" s="13" customFormat="1" ht="30.75" customHeight="1" x14ac:dyDescent="0.55000000000000004">
      <c r="B7" s="224" t="s">
        <v>0</v>
      </c>
      <c r="C7" s="225"/>
      <c r="D7" s="177"/>
      <c r="E7" s="178"/>
      <c r="F7" s="178"/>
      <c r="G7" s="178"/>
      <c r="H7" s="178"/>
      <c r="I7" s="178"/>
      <c r="J7" s="178"/>
      <c r="K7" s="178"/>
      <c r="L7" s="178"/>
      <c r="M7" s="179"/>
      <c r="N7" s="29"/>
      <c r="O7" s="48" t="s">
        <v>1</v>
      </c>
      <c r="P7" s="227"/>
      <c r="Q7" s="228"/>
      <c r="R7" s="228"/>
      <c r="S7" s="228"/>
      <c r="T7" s="228"/>
      <c r="U7" s="228"/>
      <c r="V7" s="228"/>
      <c r="W7" s="228"/>
      <c r="X7" s="228"/>
      <c r="Y7" s="229"/>
      <c r="Z7" s="30"/>
      <c r="AA7" s="11"/>
      <c r="AB7" s="11"/>
    </row>
    <row r="8" spans="2:28" s="13" customFormat="1" ht="2.25" customHeight="1" x14ac:dyDescent="0.45">
      <c r="B8" s="28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30"/>
      <c r="AA8" s="11"/>
      <c r="AB8" s="11"/>
    </row>
    <row r="9" spans="2:28" s="13" customFormat="1" ht="30.75" customHeight="1" x14ac:dyDescent="0.55000000000000004">
      <c r="B9" s="224" t="s">
        <v>2</v>
      </c>
      <c r="C9" s="226"/>
      <c r="D9" s="254"/>
      <c r="E9" s="254"/>
      <c r="F9" s="254"/>
      <c r="G9" s="180"/>
      <c r="H9" s="181"/>
      <c r="I9" s="181"/>
      <c r="J9" s="181"/>
      <c r="K9" s="181"/>
      <c r="L9" s="181"/>
      <c r="M9" s="182"/>
      <c r="N9" s="29"/>
      <c r="O9" s="92" t="s">
        <v>3</v>
      </c>
      <c r="P9" s="96"/>
      <c r="Q9" s="93" t="s">
        <v>4</v>
      </c>
      <c r="R9" s="124"/>
      <c r="S9" s="94" t="s">
        <v>4</v>
      </c>
      <c r="T9" s="95"/>
      <c r="U9" s="49"/>
      <c r="V9" s="49"/>
      <c r="W9" s="49"/>
      <c r="X9" s="49"/>
      <c r="Y9" s="15"/>
      <c r="Z9" s="30"/>
      <c r="AA9" s="11"/>
      <c r="AB9" s="11"/>
    </row>
    <row r="10" spans="2:28" s="39" customFormat="1" ht="9" customHeight="1" thickBot="1" x14ac:dyDescent="0.5">
      <c r="B10" s="50"/>
      <c r="C10" s="51"/>
      <c r="D10" s="51"/>
      <c r="E10" s="51"/>
      <c r="F10" s="51"/>
      <c r="G10" s="52"/>
      <c r="H10" s="52"/>
      <c r="I10" s="52"/>
      <c r="J10" s="52"/>
      <c r="K10" s="52"/>
      <c r="L10" s="52"/>
      <c r="M10" s="53"/>
      <c r="N10" s="53"/>
      <c r="O10" s="53"/>
      <c r="P10" s="54"/>
      <c r="Q10" s="55"/>
      <c r="R10" s="56"/>
      <c r="S10" s="57"/>
      <c r="T10" s="58"/>
      <c r="U10" s="58"/>
      <c r="V10" s="58"/>
      <c r="W10" s="58"/>
      <c r="X10" s="58"/>
      <c r="Y10" s="53"/>
      <c r="Z10" s="38"/>
      <c r="AA10" s="12"/>
      <c r="AB10" s="12"/>
    </row>
    <row r="11" spans="2:28" s="13" customFormat="1" ht="22.5" customHeight="1" thickBot="1" x14ac:dyDescent="0.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1"/>
      <c r="AB11" s="11"/>
    </row>
    <row r="12" spans="2:28" s="13" customFormat="1" ht="3.75" customHeight="1" x14ac:dyDescent="0.45">
      <c r="B12" s="230" t="s">
        <v>16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0"/>
      <c r="AA12" s="11"/>
      <c r="AB12" s="11"/>
    </row>
    <row r="13" spans="2:28" s="5" customFormat="1" ht="31.5" customHeight="1" x14ac:dyDescent="0.25">
      <c r="B13" s="231"/>
      <c r="C13" s="125"/>
      <c r="D13" s="61" t="s">
        <v>4</v>
      </c>
      <c r="E13" s="124"/>
      <c r="F13" s="62" t="s">
        <v>4</v>
      </c>
      <c r="G13" s="110"/>
      <c r="H13" s="91" t="s">
        <v>7</v>
      </c>
      <c r="I13" s="126"/>
      <c r="J13" s="61" t="s">
        <v>4</v>
      </c>
      <c r="K13" s="124"/>
      <c r="L13" s="62" t="s">
        <v>4</v>
      </c>
      <c r="M13" s="111"/>
      <c r="N13" s="63"/>
      <c r="O13" s="223" t="s">
        <v>5</v>
      </c>
      <c r="P13" s="223"/>
      <c r="Q13" s="223"/>
      <c r="R13" s="160"/>
      <c r="S13" s="204" t="str">
        <f>IF(R13=1,"میان دوره ",IF(R13=2,"موقت ",IF(R13=3,"ماقبل قطعی",IF(R13=4,"تحویل دائم",""))))</f>
        <v/>
      </c>
      <c r="T13" s="205"/>
      <c r="U13" s="205"/>
      <c r="V13" s="205"/>
      <c r="W13" s="206"/>
      <c r="X13" s="161" t="str">
        <f>IF(R13=1,"",IF(R13=2,"شماره ",IF(R13=3,"",IF(R13=4,"",""))))</f>
        <v/>
      </c>
      <c r="Y13" s="160"/>
      <c r="Z13" s="64"/>
      <c r="AA13" s="4"/>
      <c r="AB13" s="4"/>
    </row>
    <row r="14" spans="2:28" s="13" customFormat="1" ht="4.5" customHeight="1" thickBot="1" x14ac:dyDescent="0.5">
      <c r="B14" s="232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6"/>
      <c r="AA14" s="11"/>
      <c r="AB14" s="11"/>
    </row>
    <row r="15" spans="2:28" s="43" customFormat="1" ht="17.25" customHeight="1" thickBot="1" x14ac:dyDescent="0.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9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2:28" s="43" customFormat="1" ht="17.25" customHeight="1" x14ac:dyDescent="0.45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7"/>
      <c r="AB16" s="15"/>
    </row>
    <row r="17" spans="2:28" s="5" customFormat="1" ht="35.25" customHeight="1" x14ac:dyDescent="0.25">
      <c r="B17" s="97"/>
      <c r="C17" s="99"/>
      <c r="D17" s="19"/>
      <c r="E17" s="167" t="s">
        <v>9</v>
      </c>
      <c r="F17" s="167"/>
      <c r="G17" s="167"/>
      <c r="H17" s="167"/>
      <c r="I17" s="19"/>
      <c r="J17" s="247" t="s">
        <v>33</v>
      </c>
      <c r="K17" s="248"/>
      <c r="L17" s="249"/>
      <c r="M17" s="162"/>
      <c r="N17" s="20"/>
      <c r="O17" s="113" t="s">
        <v>10</v>
      </c>
      <c r="P17" s="112"/>
      <c r="Q17" s="19"/>
      <c r="R17" s="167" t="s">
        <v>11</v>
      </c>
      <c r="S17" s="167"/>
      <c r="T17" s="167"/>
      <c r="U17" s="243"/>
      <c r="V17" s="243"/>
      <c r="W17" s="100"/>
      <c r="X17" s="167" t="s">
        <v>12</v>
      </c>
      <c r="Y17" s="167"/>
      <c r="Z17" s="167"/>
      <c r="AA17" s="174"/>
      <c r="AB17" s="19"/>
    </row>
    <row r="18" spans="2:28" s="13" customFormat="1" ht="3.75" customHeight="1" x14ac:dyDescent="0.45">
      <c r="B18" s="84"/>
      <c r="C18" s="83"/>
      <c r="D18" s="15"/>
      <c r="E18" s="85"/>
      <c r="F18" s="85"/>
      <c r="G18" s="85"/>
      <c r="H18" s="85"/>
      <c r="I18" s="150"/>
      <c r="J18" s="86"/>
      <c r="K18" s="86"/>
      <c r="L18" s="86"/>
      <c r="M18" s="86"/>
      <c r="N18" s="29"/>
      <c r="O18" s="85"/>
      <c r="P18" s="85"/>
      <c r="Q18" s="29"/>
      <c r="R18" s="85"/>
      <c r="S18" s="85"/>
      <c r="T18" s="85"/>
      <c r="U18" s="87"/>
      <c r="V18" s="87"/>
      <c r="W18" s="151"/>
      <c r="X18" s="85"/>
      <c r="Y18" s="85"/>
      <c r="Z18" s="85"/>
      <c r="AA18" s="88"/>
      <c r="AB18" s="16"/>
    </row>
    <row r="19" spans="2:28" s="72" customFormat="1" ht="26.25" customHeight="1" x14ac:dyDescent="0.25">
      <c r="B19" s="216" t="s">
        <v>13</v>
      </c>
      <c r="C19" s="217"/>
      <c r="D19" s="70"/>
      <c r="E19" s="168"/>
      <c r="F19" s="169"/>
      <c r="G19" s="169"/>
      <c r="H19" s="170"/>
      <c r="I19" s="70"/>
      <c r="J19" s="171" t="str">
        <f>IF(M17&gt;=1%,E19*M17,"")</f>
        <v/>
      </c>
      <c r="K19" s="172"/>
      <c r="L19" s="172"/>
      <c r="M19" s="173"/>
      <c r="N19" s="71"/>
      <c r="O19" s="171" t="str">
        <f>IF(P17&gt;0,E19*3%,"")</f>
        <v/>
      </c>
      <c r="P19" s="173"/>
      <c r="Q19" s="70"/>
      <c r="R19" s="171">
        <f>E19*U17</f>
        <v>0</v>
      </c>
      <c r="S19" s="172"/>
      <c r="T19" s="172"/>
      <c r="U19" s="172"/>
      <c r="V19" s="173"/>
      <c r="W19" s="70"/>
      <c r="X19" s="175">
        <f>E19-(SUM(J19:V19))</f>
        <v>0</v>
      </c>
      <c r="Y19" s="175"/>
      <c r="Z19" s="175"/>
      <c r="AA19" s="176"/>
      <c r="AB19" s="70"/>
    </row>
    <row r="20" spans="2:28" s="13" customFormat="1" ht="3" customHeight="1" x14ac:dyDescent="0.45">
      <c r="B20" s="89"/>
      <c r="C20" s="9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9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30"/>
      <c r="AB20" s="11"/>
    </row>
    <row r="21" spans="2:28" s="5" customFormat="1" ht="3" customHeight="1" x14ac:dyDescent="0.25">
      <c r="B21" s="18"/>
      <c r="C21" s="3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1"/>
      <c r="AB21" s="4"/>
    </row>
    <row r="22" spans="2:28" s="7" customFormat="1" ht="42.75" customHeight="1" x14ac:dyDescent="0.25">
      <c r="B22" s="244" t="s">
        <v>14</v>
      </c>
      <c r="C22" s="245"/>
      <c r="D22" s="245"/>
      <c r="E22" s="245"/>
      <c r="F22" s="245"/>
      <c r="G22" s="246"/>
      <c r="H22" s="251"/>
      <c r="I22" s="252"/>
      <c r="J22" s="252"/>
      <c r="K22" s="252"/>
      <c r="L22" s="252"/>
      <c r="M22" s="253"/>
      <c r="N22" s="22" t="e">
        <f>IF(#REF!=1,H22,"")</f>
        <v>#REF!</v>
      </c>
      <c r="O22" s="274" t="s">
        <v>21</v>
      </c>
      <c r="P22" s="245"/>
      <c r="Q22" s="245"/>
      <c r="R22" s="245"/>
      <c r="S22" s="245"/>
      <c r="T22" s="246"/>
      <c r="U22" s="163"/>
      <c r="V22" s="163"/>
      <c r="W22" s="163"/>
      <c r="X22" s="163"/>
      <c r="Y22" s="163"/>
      <c r="Z22" s="163"/>
      <c r="AA22" s="23" t="str">
        <f>IF(R22=1,U22,"")</f>
        <v/>
      </c>
      <c r="AB22" s="6"/>
    </row>
    <row r="23" spans="2:28" s="10" customFormat="1" ht="3" customHeight="1" x14ac:dyDescent="0.5">
      <c r="B23" s="24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5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26"/>
      <c r="AB23" s="8"/>
    </row>
    <row r="24" spans="2:28" s="10" customFormat="1" ht="42.75" customHeight="1" x14ac:dyDescent="0.5">
      <c r="B24" s="244" t="s">
        <v>18</v>
      </c>
      <c r="C24" s="245"/>
      <c r="D24" s="245"/>
      <c r="E24" s="245"/>
      <c r="F24" s="245"/>
      <c r="G24" s="246"/>
      <c r="H24" s="163"/>
      <c r="I24" s="163"/>
      <c r="J24" s="163"/>
      <c r="K24" s="163"/>
      <c r="L24" s="163"/>
      <c r="M24" s="163"/>
      <c r="N24" s="22" t="str">
        <f>IF(E24=1,H24,"")</f>
        <v/>
      </c>
      <c r="O24" s="274" t="s">
        <v>15</v>
      </c>
      <c r="P24" s="245"/>
      <c r="Q24" s="245"/>
      <c r="R24" s="245"/>
      <c r="S24" s="245"/>
      <c r="T24" s="246"/>
      <c r="U24" s="163"/>
      <c r="V24" s="163"/>
      <c r="W24" s="163"/>
      <c r="X24" s="163"/>
      <c r="Y24" s="163"/>
      <c r="Z24" s="163"/>
      <c r="AA24" s="27" t="str">
        <f>IF(R24=1,U24,"")</f>
        <v/>
      </c>
      <c r="AB24" s="8"/>
    </row>
    <row r="25" spans="2:28" s="13" customFormat="1" ht="3" customHeight="1" x14ac:dyDescent="0.45">
      <c r="B25" s="28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9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30"/>
      <c r="AB25" s="11"/>
    </row>
    <row r="26" spans="2:28" s="13" customFormat="1" ht="42.75" customHeight="1" x14ac:dyDescent="0.6">
      <c r="B26" s="244" t="s">
        <v>17</v>
      </c>
      <c r="C26" s="245"/>
      <c r="D26" s="245"/>
      <c r="E26" s="245"/>
      <c r="F26" s="245"/>
      <c r="G26" s="246"/>
      <c r="H26" s="163"/>
      <c r="I26" s="163"/>
      <c r="J26" s="163"/>
      <c r="K26" s="163"/>
      <c r="L26" s="163"/>
      <c r="M26" s="163"/>
      <c r="N26" s="17" t="str">
        <f>IF(E26=1,H26,"")</f>
        <v/>
      </c>
      <c r="O26" s="203" t="s">
        <v>34</v>
      </c>
      <c r="P26" s="203"/>
      <c r="Q26" s="203"/>
      <c r="R26" s="203"/>
      <c r="S26" s="203"/>
      <c r="T26" s="255">
        <f>SUM(H22,H24,H26,U24,U22)</f>
        <v>0</v>
      </c>
      <c r="U26" s="255"/>
      <c r="V26" s="255"/>
      <c r="W26" s="255"/>
      <c r="X26" s="255"/>
      <c r="Y26" s="255"/>
      <c r="Z26" s="255"/>
      <c r="AA26" s="30"/>
      <c r="AB26" s="11"/>
    </row>
    <row r="27" spans="2:28" s="39" customFormat="1" ht="4.5" customHeight="1" thickBot="1" x14ac:dyDescent="0.6">
      <c r="B27" s="32"/>
      <c r="C27" s="33"/>
      <c r="D27" s="33"/>
      <c r="E27" s="73"/>
      <c r="F27" s="34"/>
      <c r="G27" s="34"/>
      <c r="H27" s="74"/>
      <c r="I27" s="74"/>
      <c r="J27" s="74"/>
      <c r="K27" s="74"/>
      <c r="L27" s="74"/>
      <c r="M27" s="74"/>
      <c r="N27" s="35"/>
      <c r="O27" s="36"/>
      <c r="P27" s="36"/>
      <c r="Q27" s="36"/>
      <c r="R27" s="36"/>
      <c r="S27" s="36"/>
      <c r="T27" s="37"/>
      <c r="U27" s="37"/>
      <c r="V27" s="37"/>
      <c r="W27" s="37"/>
      <c r="X27" s="37"/>
      <c r="Y27" s="37"/>
      <c r="Z27" s="37"/>
      <c r="AA27" s="38"/>
      <c r="AB27" s="12"/>
    </row>
    <row r="28" spans="2:28" s="13" customFormat="1" ht="19.5" customHeight="1" thickBot="1" x14ac:dyDescent="0.5">
      <c r="B28" s="67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2:28" s="13" customFormat="1" ht="3.75" customHeight="1" x14ac:dyDescent="0.45">
      <c r="B29" s="68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7"/>
      <c r="AB29" s="11"/>
    </row>
    <row r="30" spans="2:28" s="13" customFormat="1" ht="27.75" customHeight="1" x14ac:dyDescent="0.6">
      <c r="B30" s="294" t="s">
        <v>37</v>
      </c>
      <c r="C30" s="9"/>
      <c r="D30" s="9"/>
      <c r="E30" s="288" t="s">
        <v>35</v>
      </c>
      <c r="F30" s="289"/>
      <c r="G30" s="289"/>
      <c r="H30" s="289"/>
      <c r="I30" s="289"/>
      <c r="J30" s="289"/>
      <c r="K30" s="290"/>
      <c r="L30" s="98"/>
      <c r="M30" s="9"/>
      <c r="N30" s="221" t="s">
        <v>6</v>
      </c>
      <c r="O30" s="222"/>
      <c r="P30" s="98"/>
      <c r="Q30" s="250" t="s">
        <v>24</v>
      </c>
      <c r="R30" s="250"/>
      <c r="S30" s="250"/>
      <c r="T30" s="250"/>
      <c r="U30" s="250"/>
      <c r="V30" s="250"/>
      <c r="W30" s="250"/>
      <c r="X30" s="250"/>
      <c r="Y30" s="250"/>
      <c r="Z30" s="250"/>
      <c r="AA30" s="101"/>
      <c r="AB30" s="11"/>
    </row>
    <row r="31" spans="2:28" s="13" customFormat="1" ht="3" customHeight="1" x14ac:dyDescent="0.5">
      <c r="B31" s="29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5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26"/>
      <c r="AB31" s="15"/>
    </row>
    <row r="32" spans="2:28" s="5" customFormat="1" ht="33.75" customHeight="1" x14ac:dyDescent="0.25">
      <c r="B32" s="294"/>
      <c r="C32" s="286"/>
      <c r="D32" s="287"/>
      <c r="E32" s="291"/>
      <c r="F32" s="292"/>
      <c r="G32" s="292"/>
      <c r="H32" s="292"/>
      <c r="I32" s="292"/>
      <c r="J32" s="292"/>
      <c r="K32" s="293"/>
      <c r="L32" s="69"/>
      <c r="M32" s="102"/>
      <c r="N32" s="219"/>
      <c r="O32" s="220"/>
      <c r="P32" s="103"/>
      <c r="Q32" s="234"/>
      <c r="R32" s="235"/>
      <c r="S32" s="235"/>
      <c r="T32" s="235"/>
      <c r="U32" s="235"/>
      <c r="V32" s="235"/>
      <c r="W32" s="235"/>
      <c r="X32" s="235"/>
      <c r="Y32" s="235"/>
      <c r="Z32" s="236"/>
      <c r="AA32" s="104"/>
      <c r="AB32" s="19"/>
    </row>
    <row r="33" spans="2:28" s="13" customFormat="1" ht="3" customHeight="1" x14ac:dyDescent="0.5">
      <c r="B33" s="2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9"/>
      <c r="P33" s="9"/>
      <c r="Q33" s="237"/>
      <c r="R33" s="238"/>
      <c r="S33" s="238"/>
      <c r="T33" s="238"/>
      <c r="U33" s="238"/>
      <c r="V33" s="238"/>
      <c r="W33" s="238"/>
      <c r="X33" s="238"/>
      <c r="Y33" s="238"/>
      <c r="Z33" s="239"/>
      <c r="AA33" s="26"/>
      <c r="AB33" s="11"/>
    </row>
    <row r="34" spans="2:28" s="13" customFormat="1" ht="22.5" customHeight="1" x14ac:dyDescent="0.5">
      <c r="B34" s="2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5"/>
      <c r="O34" s="9"/>
      <c r="P34" s="9"/>
      <c r="Q34" s="240"/>
      <c r="R34" s="241"/>
      <c r="S34" s="241"/>
      <c r="T34" s="241"/>
      <c r="U34" s="241"/>
      <c r="V34" s="241"/>
      <c r="W34" s="241"/>
      <c r="X34" s="241"/>
      <c r="Y34" s="241"/>
      <c r="Z34" s="242"/>
      <c r="AA34" s="26"/>
      <c r="AB34" s="11"/>
    </row>
    <row r="35" spans="2:28" s="13" customFormat="1" ht="19.5" x14ac:dyDescent="0.5">
      <c r="B35" s="284" t="s">
        <v>22</v>
      </c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5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26"/>
      <c r="AB35" s="11"/>
    </row>
    <row r="36" spans="2:28" s="130" customFormat="1" ht="28.5" customHeight="1" x14ac:dyDescent="0.55000000000000004">
      <c r="B36" s="118"/>
      <c r="C36" s="275"/>
      <c r="D36" s="275"/>
      <c r="E36" s="281" t="str">
        <f>IF(C36=1,"10 % سپرده حسن انجام کار","")</f>
        <v/>
      </c>
      <c r="F36" s="281"/>
      <c r="G36" s="281"/>
      <c r="H36" s="281"/>
      <c r="I36" s="281"/>
      <c r="J36" s="281"/>
      <c r="K36" s="281"/>
      <c r="L36" s="281"/>
      <c r="M36" s="105"/>
      <c r="N36" s="127"/>
      <c r="O36" s="171" t="str">
        <f>IF(C36=1,E32*10%,IF(C36=2,E32*3%,""))</f>
        <v/>
      </c>
      <c r="P36" s="172"/>
      <c r="Q36" s="172"/>
      <c r="R36" s="172"/>
      <c r="S36" s="172"/>
      <c r="T36" s="173"/>
      <c r="U36" s="119"/>
      <c r="V36" s="119"/>
      <c r="W36" s="119"/>
      <c r="X36" s="119"/>
      <c r="Y36" s="119"/>
      <c r="Z36" s="119"/>
      <c r="AA36" s="128"/>
      <c r="AB36" s="129"/>
    </row>
    <row r="37" spans="2:28" s="130" customFormat="1" ht="3" customHeight="1" x14ac:dyDescent="0.5">
      <c r="B37" s="118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27"/>
      <c r="O37" s="106"/>
      <c r="P37" s="106"/>
      <c r="Q37" s="106"/>
      <c r="R37" s="106"/>
      <c r="S37" s="106"/>
      <c r="T37" s="106"/>
      <c r="U37" s="119"/>
      <c r="V37" s="119"/>
      <c r="W37" s="119"/>
      <c r="X37" s="119"/>
      <c r="Y37" s="119"/>
      <c r="Z37" s="119"/>
      <c r="AA37" s="128"/>
      <c r="AB37" s="129"/>
    </row>
    <row r="38" spans="2:28" s="130" customFormat="1" ht="28.5" customHeight="1" x14ac:dyDescent="0.55000000000000004">
      <c r="B38" s="118"/>
      <c r="C38" s="275"/>
      <c r="D38" s="275"/>
      <c r="E38" s="281" t="str">
        <f>IF(C38=2,"3% مالیات تکلیفی","")</f>
        <v/>
      </c>
      <c r="F38" s="281"/>
      <c r="G38" s="281"/>
      <c r="H38" s="281"/>
      <c r="I38" s="281"/>
      <c r="J38" s="281"/>
      <c r="K38" s="281"/>
      <c r="L38" s="281"/>
      <c r="M38" s="105"/>
      <c r="N38" s="127"/>
      <c r="O38" s="171" t="str">
        <f>IF(C38=1,E32*10%,IF(C38=2,E32*3%,""))</f>
        <v/>
      </c>
      <c r="P38" s="172"/>
      <c r="Q38" s="172"/>
      <c r="R38" s="172"/>
      <c r="S38" s="172"/>
      <c r="T38" s="173"/>
      <c r="U38" s="119"/>
      <c r="V38" s="119"/>
      <c r="W38" s="119"/>
      <c r="X38" s="119"/>
      <c r="Y38" s="119"/>
      <c r="Z38" s="119"/>
      <c r="AA38" s="128"/>
      <c r="AB38" s="129"/>
    </row>
    <row r="39" spans="2:28" s="130" customFormat="1" ht="3" customHeight="1" x14ac:dyDescent="0.5">
      <c r="B39" s="118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27"/>
      <c r="O39" s="131"/>
      <c r="P39" s="131"/>
      <c r="Q39" s="131"/>
      <c r="R39" s="131"/>
      <c r="S39" s="131"/>
      <c r="T39" s="131"/>
      <c r="U39" s="119"/>
      <c r="V39" s="119"/>
      <c r="W39" s="119"/>
      <c r="X39" s="119"/>
      <c r="Y39" s="119"/>
      <c r="Z39" s="119"/>
      <c r="AA39" s="128"/>
      <c r="AB39" s="129"/>
    </row>
    <row r="40" spans="2:28" s="130" customFormat="1" ht="28.5" customHeight="1" x14ac:dyDescent="0.55000000000000004">
      <c r="B40" s="118"/>
      <c r="C40" s="276"/>
      <c r="D40" s="277"/>
      <c r="E40" s="278" t="str">
        <f>IF(C40=3,"سپرده بیمه معادل","")</f>
        <v/>
      </c>
      <c r="F40" s="279"/>
      <c r="G40" s="279"/>
      <c r="H40" s="279"/>
      <c r="I40" s="280"/>
      <c r="J40" s="282"/>
      <c r="K40" s="283"/>
      <c r="L40" s="277"/>
      <c r="M40" s="105"/>
      <c r="N40" s="127"/>
      <c r="O40" s="171" t="str">
        <f>IF(C40=3,IF(J40&gt;=1%,E32*J40,""),"")</f>
        <v/>
      </c>
      <c r="P40" s="172"/>
      <c r="Q40" s="172"/>
      <c r="R40" s="172"/>
      <c r="S40" s="172"/>
      <c r="T40" s="173"/>
      <c r="U40" s="119"/>
      <c r="V40" s="119"/>
      <c r="W40" s="119"/>
      <c r="X40" s="119"/>
      <c r="Y40" s="119"/>
      <c r="Z40" s="119"/>
      <c r="AA40" s="128"/>
      <c r="AB40" s="129"/>
    </row>
    <row r="41" spans="2:28" s="13" customFormat="1" ht="9" customHeight="1" x14ac:dyDescent="0.5">
      <c r="B41" s="24"/>
      <c r="C41" s="107"/>
      <c r="D41" s="107"/>
      <c r="E41" s="107"/>
      <c r="F41" s="107"/>
      <c r="G41" s="107"/>
      <c r="H41" s="107"/>
      <c r="I41" s="107"/>
      <c r="J41" s="108"/>
      <c r="K41" s="107"/>
      <c r="L41" s="107"/>
      <c r="M41" s="9"/>
      <c r="N41" s="25"/>
      <c r="O41" s="109"/>
      <c r="P41" s="109"/>
      <c r="Q41" s="109"/>
      <c r="R41" s="109"/>
      <c r="S41" s="109"/>
      <c r="T41" s="109"/>
      <c r="U41" s="9"/>
      <c r="V41" s="9"/>
      <c r="W41" s="9"/>
      <c r="X41" s="9"/>
      <c r="Y41" s="9"/>
      <c r="Z41" s="9"/>
      <c r="AA41" s="26"/>
      <c r="AB41" s="11"/>
    </row>
    <row r="42" spans="2:28" s="13" customFormat="1" ht="27.75" customHeight="1" thickBot="1" x14ac:dyDescent="0.55000000000000004">
      <c r="B42" s="188" t="s">
        <v>19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15"/>
      <c r="O42" s="116"/>
      <c r="P42" s="116"/>
      <c r="Q42" s="190">
        <f>SUM(O40,O38,O36)</f>
        <v>0</v>
      </c>
      <c r="R42" s="191"/>
      <c r="S42" s="191"/>
      <c r="T42" s="191"/>
      <c r="U42" s="191"/>
      <c r="V42" s="191"/>
      <c r="W42" s="191"/>
      <c r="X42" s="192"/>
      <c r="Y42" s="116"/>
      <c r="Z42" s="116"/>
      <c r="AA42" s="117"/>
      <c r="AB42" s="11"/>
    </row>
    <row r="43" spans="2:28" s="13" customFormat="1" ht="7.5" customHeight="1" x14ac:dyDescent="0.4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29"/>
      <c r="O43" s="15"/>
      <c r="P43" s="15"/>
      <c r="Q43" s="40"/>
      <c r="R43" s="16"/>
      <c r="S43" s="16"/>
      <c r="T43" s="16"/>
      <c r="U43" s="16"/>
      <c r="V43" s="16"/>
      <c r="W43" s="16"/>
      <c r="X43" s="16"/>
      <c r="Y43" s="15"/>
      <c r="Z43" s="15"/>
      <c r="AA43" s="15"/>
      <c r="AB43" s="11"/>
    </row>
    <row r="44" spans="2:28" s="13" customFormat="1" ht="12.75" customHeight="1" x14ac:dyDescent="0.45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29"/>
      <c r="O44" s="15"/>
      <c r="P44" s="15"/>
      <c r="Q44" s="40"/>
      <c r="R44" s="16"/>
      <c r="S44" s="16"/>
      <c r="T44" s="16"/>
      <c r="U44" s="16"/>
      <c r="V44" s="16"/>
      <c r="W44" s="16"/>
      <c r="X44" s="16"/>
      <c r="Y44" s="15"/>
      <c r="Z44" s="15"/>
      <c r="AA44" s="15"/>
      <c r="AB44" s="11"/>
    </row>
    <row r="45" spans="2:28" s="43" customFormat="1" ht="3" customHeight="1" x14ac:dyDescent="0.45"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29"/>
      <c r="O45" s="15"/>
      <c r="P45" s="15"/>
      <c r="Q45" s="40"/>
      <c r="R45" s="16"/>
      <c r="S45" s="16"/>
      <c r="T45" s="16"/>
      <c r="U45" s="16"/>
      <c r="V45" s="16"/>
      <c r="W45" s="16"/>
      <c r="X45" s="16"/>
      <c r="Y45" s="15"/>
      <c r="Z45" s="15"/>
      <c r="AA45" s="15"/>
      <c r="AB45" s="15"/>
    </row>
    <row r="46" spans="2:28" s="43" customFormat="1" ht="13.5" customHeight="1" thickBot="1" x14ac:dyDescent="0.5"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29"/>
      <c r="O46" s="15"/>
      <c r="P46" s="15"/>
      <c r="Q46" s="40"/>
      <c r="R46" s="16"/>
      <c r="S46" s="16"/>
      <c r="T46" s="16"/>
      <c r="U46" s="16"/>
      <c r="V46" s="16"/>
      <c r="W46" s="16"/>
      <c r="X46" s="16"/>
      <c r="Y46" s="15"/>
      <c r="Z46" s="15"/>
      <c r="AA46" s="15"/>
      <c r="AB46" s="15"/>
    </row>
    <row r="47" spans="2:28" s="13" customFormat="1" ht="19.5" x14ac:dyDescent="0.5">
      <c r="B47" s="193" t="s">
        <v>20</v>
      </c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20"/>
      <c r="O47" s="121"/>
      <c r="P47" s="121"/>
      <c r="Q47" s="121"/>
      <c r="R47" s="121"/>
      <c r="S47" s="121"/>
      <c r="T47" s="121"/>
      <c r="U47" s="45"/>
      <c r="V47" s="45"/>
      <c r="W47" s="45"/>
      <c r="X47" s="45"/>
      <c r="Y47" s="45"/>
      <c r="Z47" s="45"/>
      <c r="AA47" s="47"/>
      <c r="AB47" s="11"/>
    </row>
    <row r="48" spans="2:28" s="13" customFormat="1" ht="9.75" customHeight="1" x14ac:dyDescent="0.5">
      <c r="B48" s="122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25"/>
      <c r="O48" s="9"/>
      <c r="P48" s="9"/>
      <c r="Q48" s="9"/>
      <c r="R48" s="9"/>
      <c r="S48" s="9"/>
      <c r="T48" s="9"/>
      <c r="U48" s="15"/>
      <c r="V48" s="15"/>
      <c r="W48" s="15"/>
      <c r="X48" s="15"/>
      <c r="Y48" s="15"/>
      <c r="Z48" s="15"/>
      <c r="AA48" s="30"/>
      <c r="AB48" s="11"/>
    </row>
    <row r="49" spans="2:28" s="13" customFormat="1" ht="27.75" customHeight="1" x14ac:dyDescent="0.5">
      <c r="B49" s="24"/>
      <c r="C49" s="183"/>
      <c r="D49" s="183"/>
      <c r="E49" s="186" t="str">
        <f>IF(C49=1,"غذای مصرفی به حساب پیمانکار","")</f>
        <v/>
      </c>
      <c r="F49" s="186"/>
      <c r="G49" s="186"/>
      <c r="H49" s="186"/>
      <c r="I49" s="186"/>
      <c r="J49" s="186"/>
      <c r="K49" s="186"/>
      <c r="L49" s="186"/>
      <c r="M49" s="9"/>
      <c r="N49" s="25"/>
      <c r="O49" s="185"/>
      <c r="P49" s="185"/>
      <c r="Q49" s="185"/>
      <c r="R49" s="185"/>
      <c r="S49" s="185"/>
      <c r="T49" s="185"/>
      <c r="U49" s="15"/>
      <c r="V49" s="15"/>
      <c r="W49" s="15"/>
      <c r="X49" s="15"/>
      <c r="Y49" s="15"/>
      <c r="Z49" s="15"/>
      <c r="AA49" s="30"/>
      <c r="AB49" s="11"/>
    </row>
    <row r="50" spans="2:28" s="13" customFormat="1" ht="27.75" customHeight="1" x14ac:dyDescent="0.5">
      <c r="B50" s="24"/>
      <c r="C50" s="183"/>
      <c r="D50" s="183"/>
      <c r="E50" s="184" t="str">
        <f>IF(C50=2,"مصالح مصرفی پیمانکار","")</f>
        <v/>
      </c>
      <c r="F50" s="184"/>
      <c r="G50" s="184"/>
      <c r="H50" s="184"/>
      <c r="I50" s="184"/>
      <c r="J50" s="184"/>
      <c r="K50" s="184"/>
      <c r="L50" s="184"/>
      <c r="M50" s="9"/>
      <c r="N50" s="25"/>
      <c r="O50" s="185"/>
      <c r="P50" s="185"/>
      <c r="Q50" s="185"/>
      <c r="R50" s="185"/>
      <c r="S50" s="185"/>
      <c r="T50" s="185"/>
      <c r="U50" s="15"/>
      <c r="V50" s="15"/>
      <c r="W50" s="15"/>
      <c r="X50" s="15"/>
      <c r="Y50" s="15"/>
      <c r="Z50" s="15"/>
      <c r="AA50" s="30"/>
      <c r="AB50" s="11"/>
    </row>
    <row r="51" spans="2:28" s="13" customFormat="1" ht="27.75" customHeight="1" x14ac:dyDescent="0.5">
      <c r="B51" s="24"/>
      <c r="C51" s="183"/>
      <c r="D51" s="183"/>
      <c r="E51" s="186" t="str">
        <f>IF(C51=3,"ابزار - مشاعات و سایر اقلام مصرفی","")</f>
        <v/>
      </c>
      <c r="F51" s="186"/>
      <c r="G51" s="186"/>
      <c r="H51" s="186"/>
      <c r="I51" s="186"/>
      <c r="J51" s="186"/>
      <c r="K51" s="186"/>
      <c r="L51" s="186"/>
      <c r="M51" s="9"/>
      <c r="N51" s="25"/>
      <c r="O51" s="185"/>
      <c r="P51" s="185"/>
      <c r="Q51" s="185"/>
      <c r="R51" s="185"/>
      <c r="S51" s="185"/>
      <c r="T51" s="185"/>
      <c r="U51" s="15"/>
      <c r="V51" s="15"/>
      <c r="W51" s="15"/>
      <c r="X51" s="15"/>
      <c r="Y51" s="15"/>
      <c r="Z51" s="15"/>
      <c r="AA51" s="30"/>
      <c r="AB51" s="11"/>
    </row>
    <row r="52" spans="2:28" s="13" customFormat="1" ht="27.75" customHeight="1" x14ac:dyDescent="0.5">
      <c r="B52" s="24"/>
      <c r="C52" s="183"/>
      <c r="D52" s="183"/>
      <c r="E52" s="184" t="str">
        <f>IF(C52=4,"خسارت و جریمه","")</f>
        <v/>
      </c>
      <c r="F52" s="184"/>
      <c r="G52" s="184"/>
      <c r="H52" s="184"/>
      <c r="I52" s="184"/>
      <c r="J52" s="184"/>
      <c r="K52" s="184"/>
      <c r="L52" s="184"/>
      <c r="M52" s="9"/>
      <c r="N52" s="25"/>
      <c r="O52" s="185"/>
      <c r="P52" s="185"/>
      <c r="Q52" s="185"/>
      <c r="R52" s="185"/>
      <c r="S52" s="185"/>
      <c r="T52" s="185"/>
      <c r="U52" s="15"/>
      <c r="V52" s="15"/>
      <c r="W52" s="15"/>
      <c r="X52" s="15"/>
      <c r="Y52" s="15"/>
      <c r="Z52" s="15"/>
      <c r="AA52" s="30"/>
      <c r="AB52" s="11"/>
    </row>
    <row r="53" spans="2:28" s="13" customFormat="1" ht="27.75" customHeight="1" x14ac:dyDescent="0.5">
      <c r="B53" s="24"/>
      <c r="C53" s="183"/>
      <c r="D53" s="183"/>
      <c r="E53" s="184" t="str">
        <f>IF(C53=5,"دستمزد کار برای پیمانکار","")</f>
        <v/>
      </c>
      <c r="F53" s="184"/>
      <c r="G53" s="184"/>
      <c r="H53" s="184"/>
      <c r="I53" s="184"/>
      <c r="J53" s="184"/>
      <c r="K53" s="184"/>
      <c r="L53" s="184"/>
      <c r="M53" s="9"/>
      <c r="N53" s="25"/>
      <c r="O53" s="185"/>
      <c r="P53" s="185"/>
      <c r="Q53" s="185"/>
      <c r="R53" s="185"/>
      <c r="S53" s="185"/>
      <c r="T53" s="185"/>
      <c r="U53" s="15"/>
      <c r="V53" s="15"/>
      <c r="W53" s="15"/>
      <c r="X53" s="15"/>
      <c r="Y53" s="15"/>
      <c r="Z53" s="15"/>
      <c r="AA53" s="30"/>
      <c r="AB53" s="11"/>
    </row>
    <row r="54" spans="2:28" s="13" customFormat="1" ht="6.75" customHeight="1" x14ac:dyDescent="0.45">
      <c r="B54" s="2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5"/>
      <c r="N54" s="29"/>
      <c r="O54" s="77"/>
      <c r="P54" s="77"/>
      <c r="Q54" s="77"/>
      <c r="R54" s="77"/>
      <c r="S54" s="77"/>
      <c r="T54" s="77"/>
      <c r="U54" s="15"/>
      <c r="V54" s="15"/>
      <c r="W54" s="15"/>
      <c r="X54" s="15"/>
      <c r="Y54" s="15"/>
      <c r="Z54" s="15"/>
      <c r="AA54" s="30"/>
      <c r="AB54" s="11"/>
    </row>
    <row r="55" spans="2:28" s="13" customFormat="1" ht="29.25" customHeight="1" thickBot="1" x14ac:dyDescent="0.65">
      <c r="B55" s="209" t="s">
        <v>23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75"/>
      <c r="Q55" s="296">
        <f>SUM(O49:T53)</f>
        <v>0</v>
      </c>
      <c r="R55" s="297"/>
      <c r="S55" s="297"/>
      <c r="T55" s="297"/>
      <c r="U55" s="297"/>
      <c r="V55" s="297"/>
      <c r="W55" s="297"/>
      <c r="X55" s="298"/>
      <c r="Y55" s="75"/>
      <c r="Z55" s="75"/>
      <c r="AA55" s="31"/>
      <c r="AB55" s="11"/>
    </row>
    <row r="56" spans="2:28" s="43" customFormat="1" ht="3.75" customHeight="1" x14ac:dyDescent="0.4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29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s="13" customFormat="1" ht="16.5" customHeight="1" thickBot="1" x14ac:dyDescent="0.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2:28" s="13" customFormat="1" ht="3.75" customHeight="1" x14ac:dyDescent="0.45"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7"/>
      <c r="AB58" s="11"/>
    </row>
    <row r="59" spans="2:28" s="13" customFormat="1" ht="33" customHeight="1" x14ac:dyDescent="0.6">
      <c r="B59" s="79"/>
      <c r="C59" s="14"/>
      <c r="D59" s="14"/>
      <c r="E59" s="14"/>
      <c r="F59" s="14"/>
      <c r="G59" s="14"/>
      <c r="H59" s="14"/>
      <c r="I59" s="295" t="s">
        <v>25</v>
      </c>
      <c r="J59" s="295"/>
      <c r="K59" s="295"/>
      <c r="L59" s="295"/>
      <c r="M59" s="295"/>
      <c r="N59" s="295"/>
      <c r="O59" s="295"/>
      <c r="P59" s="15"/>
      <c r="Q59" s="201">
        <f>SUM(Q55,Q42)</f>
        <v>0</v>
      </c>
      <c r="R59" s="202"/>
      <c r="S59" s="202"/>
      <c r="T59" s="202"/>
      <c r="U59" s="202"/>
      <c r="V59" s="202"/>
      <c r="W59" s="202"/>
      <c r="X59" s="202"/>
      <c r="Y59" s="15"/>
      <c r="Z59" s="15"/>
      <c r="AA59" s="30"/>
      <c r="AB59" s="11"/>
    </row>
    <row r="60" spans="2:28" s="13" customFormat="1" ht="3.75" customHeight="1" x14ac:dyDescent="0.45">
      <c r="B60" s="28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29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30"/>
      <c r="AB60" s="11"/>
    </row>
    <row r="61" spans="2:28" s="13" customFormat="1" ht="31.5" customHeight="1" x14ac:dyDescent="0.45">
      <c r="B61" s="28"/>
      <c r="C61" s="268" t="s">
        <v>26</v>
      </c>
      <c r="D61" s="268"/>
      <c r="E61" s="268"/>
      <c r="F61" s="268"/>
      <c r="G61" s="268"/>
      <c r="H61" s="268"/>
      <c r="I61" s="268"/>
      <c r="J61" s="266" t="str">
        <f>IF(M61&gt;=1,"عدد","")</f>
        <v/>
      </c>
      <c r="K61" s="266"/>
      <c r="L61" s="15"/>
      <c r="M61" s="171">
        <f>E32-Q59</f>
        <v>0</v>
      </c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3"/>
      <c r="AA61" s="80"/>
      <c r="AB61" s="11"/>
    </row>
    <row r="62" spans="2:28" s="13" customFormat="1" ht="31.5" customHeight="1" x14ac:dyDescent="0.45">
      <c r="B62" s="81"/>
      <c r="C62" s="268"/>
      <c r="D62" s="268"/>
      <c r="E62" s="268"/>
      <c r="F62" s="268"/>
      <c r="G62" s="268"/>
      <c r="H62" s="268"/>
      <c r="I62" s="268"/>
      <c r="J62" s="266" t="str">
        <f>IF(M61&gt;=1,IF(J61&gt;0,"حروف",""),"")</f>
        <v/>
      </c>
      <c r="K62" s="266"/>
      <c r="L62" s="15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82"/>
      <c r="AB62" s="11"/>
    </row>
    <row r="63" spans="2:28" s="13" customFormat="1" ht="9" customHeight="1" thickBot="1" x14ac:dyDescent="0.5">
      <c r="B63" s="78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53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31"/>
      <c r="AB63" s="11"/>
    </row>
    <row r="64" spans="2:28" s="43" customFormat="1" ht="15.75" customHeight="1" thickBot="1" x14ac:dyDescent="0.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29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s="43" customFormat="1" ht="6" customHeight="1" x14ac:dyDescent="0.45"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7"/>
      <c r="AB65" s="15"/>
    </row>
    <row r="66" spans="2:28" s="43" customFormat="1" ht="26.25" customHeight="1" x14ac:dyDescent="0.65">
      <c r="B66" s="28"/>
      <c r="C66" s="15"/>
      <c r="D66" s="15"/>
      <c r="E66" s="187" t="s">
        <v>36</v>
      </c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48">
        <f>I13</f>
        <v>0</v>
      </c>
      <c r="Q66" s="149" t="str">
        <f>J13</f>
        <v>/</v>
      </c>
      <c r="R66" s="148">
        <f>K13</f>
        <v>0</v>
      </c>
      <c r="S66" s="149" t="str">
        <f>L13</f>
        <v>/</v>
      </c>
      <c r="T66" s="166">
        <f>M13</f>
        <v>0</v>
      </c>
      <c r="U66" s="166"/>
      <c r="V66" s="114"/>
      <c r="W66" s="114"/>
      <c r="X66" s="114"/>
      <c r="Y66" s="15"/>
      <c r="Z66" s="15"/>
      <c r="AA66" s="30"/>
      <c r="AB66" s="15"/>
    </row>
    <row r="67" spans="2:28" s="43" customFormat="1" ht="10.5" customHeight="1" x14ac:dyDescent="0.45">
      <c r="B67" s="28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29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30"/>
      <c r="AB67" s="15"/>
    </row>
    <row r="68" spans="2:28" s="5" customFormat="1" ht="35.25" customHeight="1" x14ac:dyDescent="0.25">
      <c r="B68" s="97"/>
      <c r="C68" s="99"/>
      <c r="D68" s="19"/>
      <c r="E68" s="167" t="s">
        <v>9</v>
      </c>
      <c r="F68" s="167"/>
      <c r="G68" s="167"/>
      <c r="H68" s="167"/>
      <c r="I68" s="19"/>
      <c r="J68" s="198" t="s">
        <v>33</v>
      </c>
      <c r="K68" s="199"/>
      <c r="L68" s="199"/>
      <c r="M68" s="200"/>
      <c r="N68" s="20"/>
      <c r="O68" s="195" t="s">
        <v>10</v>
      </c>
      <c r="P68" s="197"/>
      <c r="Q68" s="19"/>
      <c r="R68" s="195" t="s">
        <v>11</v>
      </c>
      <c r="S68" s="196"/>
      <c r="T68" s="196"/>
      <c r="U68" s="196"/>
      <c r="V68" s="197"/>
      <c r="W68" s="100"/>
      <c r="X68" s="167" t="s">
        <v>41</v>
      </c>
      <c r="Y68" s="167"/>
      <c r="Z68" s="167"/>
      <c r="AA68" s="174"/>
      <c r="AB68" s="19"/>
    </row>
    <row r="69" spans="2:28" s="13" customFormat="1" ht="3.75" customHeight="1" x14ac:dyDescent="0.45">
      <c r="B69" s="84"/>
      <c r="C69" s="83"/>
      <c r="D69" s="15"/>
      <c r="E69" s="85"/>
      <c r="F69" s="85"/>
      <c r="G69" s="85"/>
      <c r="H69" s="85"/>
      <c r="I69" s="150"/>
      <c r="J69" s="86"/>
      <c r="K69" s="86"/>
      <c r="L69" s="86"/>
      <c r="M69" s="86"/>
      <c r="N69" s="29"/>
      <c r="O69" s="85"/>
      <c r="P69" s="85"/>
      <c r="Q69" s="29"/>
      <c r="R69" s="85"/>
      <c r="S69" s="85"/>
      <c r="T69" s="85"/>
      <c r="U69" s="87"/>
      <c r="V69" s="87"/>
      <c r="W69" s="151"/>
      <c r="X69" s="85"/>
      <c r="Y69" s="85"/>
      <c r="Z69" s="85"/>
      <c r="AA69" s="88"/>
      <c r="AB69" s="16"/>
    </row>
    <row r="70" spans="2:28" s="72" customFormat="1" ht="24.75" customHeight="1" x14ac:dyDescent="0.25">
      <c r="B70" s="216" t="s">
        <v>39</v>
      </c>
      <c r="C70" s="217"/>
      <c r="D70" s="218"/>
      <c r="E70" s="163"/>
      <c r="F70" s="163"/>
      <c r="G70" s="163"/>
      <c r="H70" s="163"/>
      <c r="I70" s="157"/>
      <c r="J70" s="163"/>
      <c r="K70" s="163"/>
      <c r="L70" s="163"/>
      <c r="M70" s="163"/>
      <c r="N70" s="158"/>
      <c r="O70" s="163"/>
      <c r="P70" s="163"/>
      <c r="Q70" s="157"/>
      <c r="R70" s="163"/>
      <c r="S70" s="163"/>
      <c r="T70" s="163"/>
      <c r="U70" s="163"/>
      <c r="V70" s="163"/>
      <c r="W70" s="157"/>
      <c r="X70" s="164">
        <f>E70-SUM(J70,O70,R70)</f>
        <v>0</v>
      </c>
      <c r="Y70" s="164"/>
      <c r="Z70" s="164"/>
      <c r="AA70" s="165"/>
      <c r="AB70" s="70"/>
    </row>
    <row r="71" spans="2:28" s="72" customFormat="1" ht="24.75" customHeight="1" x14ac:dyDescent="0.25">
      <c r="B71" s="216" t="s">
        <v>40</v>
      </c>
      <c r="C71" s="217"/>
      <c r="D71" s="218"/>
      <c r="E71" s="163"/>
      <c r="F71" s="163"/>
      <c r="G71" s="163"/>
      <c r="H71" s="163"/>
      <c r="I71" s="157"/>
      <c r="J71" s="163"/>
      <c r="K71" s="163"/>
      <c r="L71" s="163"/>
      <c r="M71" s="163"/>
      <c r="N71" s="158"/>
      <c r="O71" s="163"/>
      <c r="P71" s="163"/>
      <c r="Q71" s="157"/>
      <c r="R71" s="163"/>
      <c r="S71" s="163"/>
      <c r="T71" s="163"/>
      <c r="U71" s="163"/>
      <c r="V71" s="163"/>
      <c r="W71" s="157"/>
      <c r="X71" s="164">
        <f>E71-SUM(J71,O71,R71)</f>
        <v>0</v>
      </c>
      <c r="Y71" s="164"/>
      <c r="Z71" s="164"/>
      <c r="AA71" s="165"/>
      <c r="AB71" s="70"/>
    </row>
    <row r="72" spans="2:28" s="72" customFormat="1" ht="24.75" customHeight="1" x14ac:dyDescent="0.25">
      <c r="B72" s="214" t="s">
        <v>38</v>
      </c>
      <c r="C72" s="215"/>
      <c r="D72" s="215"/>
      <c r="E72" s="212">
        <f>SUM(E70:H71)</f>
        <v>0</v>
      </c>
      <c r="F72" s="212"/>
      <c r="G72" s="212"/>
      <c r="H72" s="212"/>
      <c r="I72" s="70"/>
      <c r="J72" s="212">
        <f>SUM(J70:M71)</f>
        <v>0</v>
      </c>
      <c r="K72" s="212"/>
      <c r="L72" s="212"/>
      <c r="M72" s="212"/>
      <c r="N72" s="71"/>
      <c r="O72" s="212">
        <f>SUM(O70:P71)</f>
        <v>0</v>
      </c>
      <c r="P72" s="212"/>
      <c r="Q72" s="70"/>
      <c r="R72" s="212">
        <f>SUM(R70:V71)</f>
        <v>0</v>
      </c>
      <c r="S72" s="212"/>
      <c r="T72" s="212"/>
      <c r="U72" s="212"/>
      <c r="V72" s="212"/>
      <c r="W72" s="70"/>
      <c r="X72" s="212">
        <f>SUM(X70:AA71)</f>
        <v>0</v>
      </c>
      <c r="Y72" s="212"/>
      <c r="Z72" s="212"/>
      <c r="AA72" s="213"/>
      <c r="AB72" s="70"/>
    </row>
    <row r="73" spans="2:28" s="72" customFormat="1" ht="4.5" customHeight="1" x14ac:dyDescent="0.25">
      <c r="B73" s="146"/>
      <c r="C73" s="152"/>
      <c r="D73" s="152"/>
      <c r="E73" s="154"/>
      <c r="F73" s="154"/>
      <c r="G73" s="154"/>
      <c r="H73" s="154"/>
      <c r="I73" s="153"/>
      <c r="J73" s="154"/>
      <c r="K73" s="154"/>
      <c r="L73" s="154"/>
      <c r="M73" s="154"/>
      <c r="N73" s="153"/>
      <c r="O73" s="154"/>
      <c r="P73" s="154"/>
      <c r="Q73" s="153"/>
      <c r="R73" s="154"/>
      <c r="S73" s="154"/>
      <c r="T73" s="154"/>
      <c r="U73" s="154"/>
      <c r="V73" s="154"/>
      <c r="W73" s="153"/>
      <c r="X73" s="154"/>
      <c r="Y73" s="154"/>
      <c r="Z73" s="154"/>
      <c r="AA73" s="133"/>
      <c r="AB73" s="70"/>
    </row>
    <row r="74" spans="2:28" s="72" customFormat="1" ht="9.75" customHeight="1" x14ac:dyDescent="0.25">
      <c r="B74" s="146"/>
      <c r="C74" s="147"/>
      <c r="D74" s="70"/>
      <c r="E74" s="132"/>
      <c r="F74" s="132"/>
      <c r="G74" s="132"/>
      <c r="H74" s="132"/>
      <c r="I74" s="70"/>
      <c r="J74" s="132"/>
      <c r="K74" s="132"/>
      <c r="L74" s="132"/>
      <c r="M74" s="132"/>
      <c r="N74" s="71"/>
      <c r="O74" s="132"/>
      <c r="P74" s="132"/>
      <c r="Q74" s="70"/>
      <c r="R74" s="132"/>
      <c r="S74" s="132"/>
      <c r="T74" s="132"/>
      <c r="U74" s="132"/>
      <c r="V74" s="132"/>
      <c r="W74" s="70"/>
      <c r="X74" s="132"/>
      <c r="Y74" s="132"/>
      <c r="Z74" s="132"/>
      <c r="AA74" s="133"/>
      <c r="AB74" s="70"/>
    </row>
    <row r="75" spans="2:28" s="136" customFormat="1" ht="32.25" customHeight="1" x14ac:dyDescent="0.25">
      <c r="B75" s="270" t="s">
        <v>14</v>
      </c>
      <c r="C75" s="248"/>
      <c r="D75" s="248"/>
      <c r="E75" s="248"/>
      <c r="F75" s="248"/>
      <c r="G75" s="249"/>
      <c r="H75" s="271">
        <f>O49+H22</f>
        <v>0</v>
      </c>
      <c r="I75" s="272"/>
      <c r="J75" s="272"/>
      <c r="K75" s="272"/>
      <c r="L75" s="272"/>
      <c r="M75" s="273"/>
      <c r="N75" s="159"/>
      <c r="O75" s="247" t="s">
        <v>21</v>
      </c>
      <c r="P75" s="248"/>
      <c r="Q75" s="248"/>
      <c r="R75" s="248"/>
      <c r="S75" s="248"/>
      <c r="T75" s="249"/>
      <c r="U75" s="269">
        <f>O50+U22</f>
        <v>0</v>
      </c>
      <c r="V75" s="269"/>
      <c r="W75" s="269"/>
      <c r="X75" s="269"/>
      <c r="Y75" s="269"/>
      <c r="Z75" s="269"/>
      <c r="AA75" s="134"/>
      <c r="AB75" s="135"/>
    </row>
    <row r="76" spans="2:28" s="140" customFormat="1" ht="32.25" customHeight="1" x14ac:dyDescent="0.4">
      <c r="B76" s="270" t="s">
        <v>18</v>
      </c>
      <c r="C76" s="248"/>
      <c r="D76" s="248"/>
      <c r="E76" s="248"/>
      <c r="F76" s="248"/>
      <c r="G76" s="249"/>
      <c r="H76" s="269">
        <f>O51+H24</f>
        <v>0</v>
      </c>
      <c r="I76" s="269"/>
      <c r="J76" s="269"/>
      <c r="K76" s="269"/>
      <c r="L76" s="269"/>
      <c r="M76" s="269"/>
      <c r="N76" s="137"/>
      <c r="O76" s="247" t="s">
        <v>15</v>
      </c>
      <c r="P76" s="248"/>
      <c r="Q76" s="248"/>
      <c r="R76" s="248"/>
      <c r="S76" s="248"/>
      <c r="T76" s="249"/>
      <c r="U76" s="269">
        <f>U24+O52</f>
        <v>0</v>
      </c>
      <c r="V76" s="269"/>
      <c r="W76" s="269"/>
      <c r="X76" s="269"/>
      <c r="Y76" s="269"/>
      <c r="Z76" s="269"/>
      <c r="AA76" s="138"/>
      <c r="AB76" s="139"/>
    </row>
    <row r="77" spans="2:28" s="145" customFormat="1" ht="32.25" customHeight="1" x14ac:dyDescent="0.25">
      <c r="B77" s="270" t="s">
        <v>17</v>
      </c>
      <c r="C77" s="248"/>
      <c r="D77" s="248"/>
      <c r="E77" s="248"/>
      <c r="F77" s="248"/>
      <c r="G77" s="249"/>
      <c r="H77" s="269">
        <f>O53+H26</f>
        <v>0</v>
      </c>
      <c r="I77" s="269"/>
      <c r="J77" s="269"/>
      <c r="K77" s="269"/>
      <c r="L77" s="269"/>
      <c r="M77" s="269"/>
      <c r="N77" s="141"/>
      <c r="O77" s="233" t="s">
        <v>34</v>
      </c>
      <c r="P77" s="233"/>
      <c r="Q77" s="233"/>
      <c r="R77" s="233"/>
      <c r="S77" s="233"/>
      <c r="T77" s="142"/>
      <c r="U77" s="207">
        <f>SUM(H75:M77,U75:Z76)</f>
        <v>0</v>
      </c>
      <c r="V77" s="208"/>
      <c r="W77" s="208"/>
      <c r="X77" s="208"/>
      <c r="Y77" s="208"/>
      <c r="Z77" s="208"/>
      <c r="AA77" s="143"/>
      <c r="AB77" s="144"/>
    </row>
    <row r="78" spans="2:28" s="7" customFormat="1" ht="6" customHeight="1" x14ac:dyDescent="0.25">
      <c r="B78" s="155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22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23"/>
      <c r="AB78" s="6"/>
    </row>
    <row r="79" spans="2:28" s="39" customFormat="1" ht="4.5" customHeight="1" thickBot="1" x14ac:dyDescent="0.6">
      <c r="B79" s="32"/>
      <c r="C79" s="33"/>
      <c r="D79" s="33"/>
      <c r="E79" s="73"/>
      <c r="F79" s="34"/>
      <c r="G79" s="34"/>
      <c r="H79" s="74"/>
      <c r="I79" s="74"/>
      <c r="J79" s="74"/>
      <c r="K79" s="74"/>
      <c r="L79" s="74"/>
      <c r="M79" s="74"/>
      <c r="N79" s="35"/>
      <c r="O79" s="36"/>
      <c r="P79" s="36"/>
      <c r="Q79" s="36"/>
      <c r="R79" s="36"/>
      <c r="S79" s="36"/>
      <c r="T79" s="37"/>
      <c r="U79" s="37"/>
      <c r="V79" s="37"/>
      <c r="W79" s="37"/>
      <c r="X79" s="37"/>
      <c r="Y79" s="37"/>
      <c r="Z79" s="37"/>
      <c r="AA79" s="38"/>
      <c r="AB79" s="12"/>
    </row>
    <row r="80" spans="2:28" s="13" customFormat="1" ht="10.5" customHeight="1" x14ac:dyDescent="0.45">
      <c r="B80" s="67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2:28" s="13" customFormat="1" ht="14.25" customHeight="1" x14ac:dyDescent="0.4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29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1"/>
    </row>
    <row r="82" spans="2:28" s="10" customFormat="1" ht="15.75" customHeight="1" x14ac:dyDescent="0.5">
      <c r="B82" s="98"/>
      <c r="C82" s="256" t="s">
        <v>27</v>
      </c>
      <c r="D82" s="257"/>
      <c r="E82" s="257"/>
      <c r="F82" s="257"/>
      <c r="G82" s="257"/>
      <c r="H82" s="258"/>
      <c r="I82" s="256" t="s">
        <v>28</v>
      </c>
      <c r="J82" s="257"/>
      <c r="K82" s="257"/>
      <c r="L82" s="257"/>
      <c r="M82" s="258"/>
      <c r="N82" s="256" t="s">
        <v>29</v>
      </c>
      <c r="O82" s="257"/>
      <c r="P82" s="258"/>
      <c r="Q82" s="265" t="s">
        <v>30</v>
      </c>
      <c r="R82" s="257"/>
      <c r="S82" s="257"/>
      <c r="T82" s="257"/>
      <c r="U82" s="257"/>
      <c r="V82" s="258"/>
      <c r="W82" s="256" t="s">
        <v>31</v>
      </c>
      <c r="X82" s="257"/>
      <c r="Y82" s="257"/>
      <c r="Z82" s="258"/>
      <c r="AA82" s="98"/>
      <c r="AB82" s="8"/>
    </row>
    <row r="83" spans="2:28" s="10" customFormat="1" ht="15.75" customHeight="1" x14ac:dyDescent="0.5">
      <c r="B83" s="98"/>
      <c r="C83" s="259"/>
      <c r="D83" s="260"/>
      <c r="E83" s="260"/>
      <c r="F83" s="260"/>
      <c r="G83" s="260"/>
      <c r="H83" s="261"/>
      <c r="I83" s="259"/>
      <c r="J83" s="260"/>
      <c r="K83" s="260"/>
      <c r="L83" s="260"/>
      <c r="M83" s="261"/>
      <c r="N83" s="259"/>
      <c r="O83" s="260"/>
      <c r="P83" s="261"/>
      <c r="Q83" s="259"/>
      <c r="R83" s="260"/>
      <c r="S83" s="260"/>
      <c r="T83" s="260"/>
      <c r="U83" s="260"/>
      <c r="V83" s="261"/>
      <c r="W83" s="259"/>
      <c r="X83" s="260"/>
      <c r="Y83" s="260"/>
      <c r="Z83" s="261"/>
      <c r="AA83" s="98"/>
      <c r="AB83" s="8"/>
    </row>
    <row r="84" spans="2:28" s="10" customFormat="1" ht="15.75" customHeight="1" x14ac:dyDescent="0.5">
      <c r="B84" s="98"/>
      <c r="C84" s="259"/>
      <c r="D84" s="260"/>
      <c r="E84" s="260"/>
      <c r="F84" s="260"/>
      <c r="G84" s="260"/>
      <c r="H84" s="261"/>
      <c r="I84" s="259"/>
      <c r="J84" s="260"/>
      <c r="K84" s="260"/>
      <c r="L84" s="260"/>
      <c r="M84" s="261"/>
      <c r="N84" s="259"/>
      <c r="O84" s="260"/>
      <c r="P84" s="261"/>
      <c r="Q84" s="259"/>
      <c r="R84" s="260"/>
      <c r="S84" s="260"/>
      <c r="T84" s="260"/>
      <c r="U84" s="260"/>
      <c r="V84" s="261"/>
      <c r="W84" s="259"/>
      <c r="X84" s="260"/>
      <c r="Y84" s="260"/>
      <c r="Z84" s="261"/>
      <c r="AA84" s="98"/>
      <c r="AB84" s="8"/>
    </row>
    <row r="85" spans="2:28" s="10" customFormat="1" ht="15.75" customHeight="1" x14ac:dyDescent="0.5">
      <c r="B85" s="98"/>
      <c r="C85" s="259"/>
      <c r="D85" s="260"/>
      <c r="E85" s="260"/>
      <c r="F85" s="260"/>
      <c r="G85" s="260"/>
      <c r="H85" s="261"/>
      <c r="I85" s="259"/>
      <c r="J85" s="260"/>
      <c r="K85" s="260"/>
      <c r="L85" s="260"/>
      <c r="M85" s="261"/>
      <c r="N85" s="259"/>
      <c r="O85" s="260"/>
      <c r="P85" s="261"/>
      <c r="Q85" s="259"/>
      <c r="R85" s="260"/>
      <c r="S85" s="260"/>
      <c r="T85" s="260"/>
      <c r="U85" s="260"/>
      <c r="V85" s="261"/>
      <c r="W85" s="259"/>
      <c r="X85" s="260"/>
      <c r="Y85" s="260"/>
      <c r="Z85" s="261"/>
      <c r="AA85" s="98"/>
      <c r="AB85" s="8"/>
    </row>
    <row r="86" spans="2:28" s="10" customFormat="1" ht="15.75" customHeight="1" x14ac:dyDescent="0.5">
      <c r="B86" s="98"/>
      <c r="C86" s="259"/>
      <c r="D86" s="260"/>
      <c r="E86" s="260"/>
      <c r="F86" s="260"/>
      <c r="G86" s="260"/>
      <c r="H86" s="261"/>
      <c r="I86" s="259"/>
      <c r="J86" s="260"/>
      <c r="K86" s="260"/>
      <c r="L86" s="260"/>
      <c r="M86" s="261"/>
      <c r="N86" s="259"/>
      <c r="O86" s="260"/>
      <c r="P86" s="261"/>
      <c r="Q86" s="259"/>
      <c r="R86" s="260"/>
      <c r="S86" s="260"/>
      <c r="T86" s="260"/>
      <c r="U86" s="260"/>
      <c r="V86" s="261"/>
      <c r="W86" s="259"/>
      <c r="X86" s="260"/>
      <c r="Y86" s="260"/>
      <c r="Z86" s="261"/>
      <c r="AA86" s="98"/>
      <c r="AB86" s="8"/>
    </row>
    <row r="87" spans="2:28" s="10" customFormat="1" ht="15.75" customHeight="1" x14ac:dyDescent="0.5">
      <c r="B87" s="98"/>
      <c r="C87" s="262"/>
      <c r="D87" s="263"/>
      <c r="E87" s="263"/>
      <c r="F87" s="263"/>
      <c r="G87" s="263"/>
      <c r="H87" s="264"/>
      <c r="I87" s="262"/>
      <c r="J87" s="263"/>
      <c r="K87" s="263"/>
      <c r="L87" s="263"/>
      <c r="M87" s="264"/>
      <c r="N87" s="262"/>
      <c r="O87" s="263"/>
      <c r="P87" s="264"/>
      <c r="Q87" s="262"/>
      <c r="R87" s="263"/>
      <c r="S87" s="263"/>
      <c r="T87" s="263"/>
      <c r="U87" s="263"/>
      <c r="V87" s="264"/>
      <c r="W87" s="262"/>
      <c r="X87" s="263"/>
      <c r="Y87" s="263"/>
      <c r="Z87" s="264"/>
      <c r="AA87" s="98"/>
      <c r="AB87" s="8"/>
    </row>
    <row r="88" spans="2:28" s="13" customFormat="1" ht="7.5" customHeight="1" x14ac:dyDescent="0.4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2:28" x14ac:dyDescent="0.45"/>
    <row r="90" spans="2:28" x14ac:dyDescent="0.45"/>
  </sheetData>
  <sheetProtection password="E565" sheet="1" objects="1" scenarios="1" selectLockedCells="1"/>
  <mergeCells count="123">
    <mergeCell ref="R70:V70"/>
    <mergeCell ref="B24:G24"/>
    <mergeCell ref="B26:G26"/>
    <mergeCell ref="O22:T22"/>
    <mergeCell ref="O24:T24"/>
    <mergeCell ref="C38:D38"/>
    <mergeCell ref="O38:T38"/>
    <mergeCell ref="C40:D40"/>
    <mergeCell ref="E40:I40"/>
    <mergeCell ref="E38:L38"/>
    <mergeCell ref="J40:L40"/>
    <mergeCell ref="O40:T40"/>
    <mergeCell ref="C36:D36"/>
    <mergeCell ref="O36:T36"/>
    <mergeCell ref="E36:L36"/>
    <mergeCell ref="B35:M35"/>
    <mergeCell ref="C32:D32"/>
    <mergeCell ref="E30:K30"/>
    <mergeCell ref="E32:K32"/>
    <mergeCell ref="B30:B32"/>
    <mergeCell ref="O49:T49"/>
    <mergeCell ref="E68:H68"/>
    <mergeCell ref="I59:O59"/>
    <mergeCell ref="Q55:X55"/>
    <mergeCell ref="C82:H87"/>
    <mergeCell ref="I82:M87"/>
    <mergeCell ref="N82:P87"/>
    <mergeCell ref="Q82:V87"/>
    <mergeCell ref="W82:Z87"/>
    <mergeCell ref="J61:K61"/>
    <mergeCell ref="J62:K62"/>
    <mergeCell ref="M62:Z62"/>
    <mergeCell ref="M61:Z61"/>
    <mergeCell ref="C61:I62"/>
    <mergeCell ref="U76:Z76"/>
    <mergeCell ref="H77:M77"/>
    <mergeCell ref="O77:S77"/>
    <mergeCell ref="O76:T76"/>
    <mergeCell ref="B77:G77"/>
    <mergeCell ref="B76:G76"/>
    <mergeCell ref="H76:M76"/>
    <mergeCell ref="H75:M75"/>
    <mergeCell ref="U75:Z75"/>
    <mergeCell ref="B75:G75"/>
    <mergeCell ref="O75:T75"/>
    <mergeCell ref="E70:H70"/>
    <mergeCell ref="J70:M70"/>
    <mergeCell ref="O70:P70"/>
    <mergeCell ref="C53:D53"/>
    <mergeCell ref="E53:L53"/>
    <mergeCell ref="O53:T53"/>
    <mergeCell ref="C51:D51"/>
    <mergeCell ref="E51:L51"/>
    <mergeCell ref="O51:T51"/>
    <mergeCell ref="C52:D52"/>
    <mergeCell ref="E52:L52"/>
    <mergeCell ref="O52:T52"/>
    <mergeCell ref="C4:Y4"/>
    <mergeCell ref="Q32:Z34"/>
    <mergeCell ref="O19:P19"/>
    <mergeCell ref="U17:V17"/>
    <mergeCell ref="R17:T17"/>
    <mergeCell ref="R19:V19"/>
    <mergeCell ref="B19:C19"/>
    <mergeCell ref="U22:Z22"/>
    <mergeCell ref="B22:G22"/>
    <mergeCell ref="J17:L17"/>
    <mergeCell ref="Q30:Z30"/>
    <mergeCell ref="H24:M24"/>
    <mergeCell ref="U24:Z24"/>
    <mergeCell ref="H22:M22"/>
    <mergeCell ref="D9:F9"/>
    <mergeCell ref="T26:Z26"/>
    <mergeCell ref="O26:S26"/>
    <mergeCell ref="H26:M26"/>
    <mergeCell ref="E2:X2"/>
    <mergeCell ref="S13:W13"/>
    <mergeCell ref="U77:Z77"/>
    <mergeCell ref="B55:O55"/>
    <mergeCell ref="B5:K5"/>
    <mergeCell ref="E72:H72"/>
    <mergeCell ref="X71:AA71"/>
    <mergeCell ref="J72:M72"/>
    <mergeCell ref="O72:P72"/>
    <mergeCell ref="R72:V72"/>
    <mergeCell ref="X72:AA72"/>
    <mergeCell ref="B72:D72"/>
    <mergeCell ref="B70:D70"/>
    <mergeCell ref="B71:D71"/>
    <mergeCell ref="N32:O32"/>
    <mergeCell ref="N30:O30"/>
    <mergeCell ref="O13:Q13"/>
    <mergeCell ref="E71:H71"/>
    <mergeCell ref="J71:M71"/>
    <mergeCell ref="O71:P71"/>
    <mergeCell ref="B7:C7"/>
    <mergeCell ref="B9:C9"/>
    <mergeCell ref="P7:Y7"/>
    <mergeCell ref="B12:B14"/>
    <mergeCell ref="R71:V71"/>
    <mergeCell ref="X70:AA70"/>
    <mergeCell ref="T66:U66"/>
    <mergeCell ref="E17:H17"/>
    <mergeCell ref="E19:H19"/>
    <mergeCell ref="J19:M19"/>
    <mergeCell ref="X17:AA17"/>
    <mergeCell ref="X19:AA19"/>
    <mergeCell ref="D7:M7"/>
    <mergeCell ref="G9:M9"/>
    <mergeCell ref="C50:D50"/>
    <mergeCell ref="E50:L50"/>
    <mergeCell ref="O50:T50"/>
    <mergeCell ref="C49:D49"/>
    <mergeCell ref="E49:L49"/>
    <mergeCell ref="X68:AA68"/>
    <mergeCell ref="E66:O66"/>
    <mergeCell ref="B42:M42"/>
    <mergeCell ref="Q42:X42"/>
    <mergeCell ref="B47:M47"/>
    <mergeCell ref="R68:V68"/>
    <mergeCell ref="O68:P68"/>
    <mergeCell ref="J68:M68"/>
    <mergeCell ref="Q59:X59"/>
  </mergeCells>
  <conditionalFormatting sqref="P9:T9 C13:G13 I13:M13 M17 P17 N32">
    <cfRule type="cellIs" dxfId="2" priority="24" operator="equal">
      <formula>0</formula>
    </cfRule>
  </conditionalFormatting>
  <conditionalFormatting sqref="R13">
    <cfRule type="cellIs" dxfId="1" priority="1" operator="equal">
      <formula>0</formula>
    </cfRule>
  </conditionalFormatting>
  <conditionalFormatting sqref="U17:V17 E32:K32">
    <cfRule type="cellIs" dxfId="0" priority="2" operator="equal">
      <formula>0</formula>
    </cfRule>
  </conditionalFormatting>
  <dataValidations xWindow="154" yWindow="543" count="47">
    <dataValidation type="whole" allowBlank="1" showInputMessage="1" showErrorMessage="1" errorTitle="اخطار" error="لطفا روز مورد نظر را نسبت به ماه انتخاب شده صحیح وارد کنید_x000a__x000a_راهنما_x000a_برای ماه های 1 الی 6 -   31 روز_x000a__x000a_برای ماه های 7 الی 11 - 30 روز_x000a__x000a_و برای اسفند ماه معادل 29 روز_x000a__x000a_مجاز میباشد" prompt="روز شروع قرارداد_x000a_" sqref="P9:P10" xr:uid="{00000000-0002-0000-0000-000000000000}">
      <formula1>1</formula1>
      <formula2>P7</formula2>
    </dataValidation>
    <dataValidation type="whole" allowBlank="1" showInputMessage="1" showErrorMessage="1" errorTitle="اخطار" error="سال کارکرد بایستی از ابتدای همان دوره تا  سال جاری باشد_x000a_لطفا اصلاح نمایید" prompt="آخرین سال دوره کارکرد" sqref="M13" xr:uid="{00000000-0002-0000-0000-000001000000}">
      <formula1>G13</formula1>
      <formula2>1392</formula2>
    </dataValidation>
    <dataValidation operator="greaterThanOrEqual" allowBlank="1" showInputMessage="1" showErrorMessage="1" errorTitle="اخطار" error="لطفا میزان مبلغ منظور شده به حساب پیمانکار را به عدد و مثبت وارد کنید" sqref="H75:M77 U75:Z76" xr:uid="{00000000-0002-0000-0000-000002000000}"/>
    <dataValidation type="whole" operator="greaterThanOrEqual" allowBlank="1" showInputMessage="1" showErrorMessage="1" errorTitle="کاربر گرامی" error="لطفا میزان صورت وضعیت تجمعی را به صورت مثبت و عدد وارد کنید" prompt="مبلغ صورت وضعیت تجمعی ناخالص" sqref="N75 E72:H74 J72:M73" xr:uid="{00000000-0002-0000-0000-000003000000}">
      <formula1>0</formula1>
    </dataValidation>
    <dataValidation type="whole" operator="greaterThanOrEqual" allowBlank="1" showInputMessage="1" showErrorMessage="1" errorTitle="اخطار" error="لطفا میزان مبلغ منظور شده به حساب پیمانکار را به عدد و مثبت وارد کنید" sqref="O49:T54 H22 H24:M24 H26:M26 U24:Z24 U22:Z22" xr:uid="{00000000-0002-0000-0000-000004000000}">
      <formula1>1</formula1>
    </dataValidation>
    <dataValidation type="list" allowBlank="1" showInputMessage="1" showErrorMessage="1" errorTitle="کاربر گرامی" error="لطفا جهت کسر سایر کسورات  صورت وضعیت یکی از 5 گزینه موجود را انتخاب کنید _x000a__x000a_راهنما_x000a__x000a_1- غذای مصرفی_x000a_2- مصالح مستقیم مصرفی_x000a_3- سایر اقلام مصرفی_x000a_4- خسارت و جریمه_x000a_5- دستمزد برای پیمانکار" sqref="C54:D54" xr:uid="{00000000-0002-0000-0000-000005000000}">
      <formula1>"1,2,3,4,5"</formula1>
    </dataValidation>
    <dataValidation type="list" allowBlank="1" showInputMessage="1" showErrorMessage="1" errorTitle="کاربر گرامی" error="لطفا جهت کسر سپرده حسن انجام کار صورت وضعیت گزینه موجود را انتخاب کنید " sqref="C36:D36" xr:uid="{00000000-0002-0000-0000-000006000000}">
      <formula1>"1"</formula1>
    </dataValidation>
    <dataValidation type="list" allowBlank="1" showInputMessage="1" showErrorMessage="1" errorTitle="کاربر گرامی" error="لطفا جهت کسر بیمه عدد 3 را انتخاب نمایید" sqref="C41:D41" xr:uid="{00000000-0002-0000-0000-000007000000}">
      <formula1>"3"</formula1>
    </dataValidation>
    <dataValidation allowBlank="1" showInputMessage="1" showErrorMessage="1" errorTitle="کاربر گرامی" error="لطفا جهت کسر بیمه عدد 3 را انتخاب نمایید" sqref="E40:I41" xr:uid="{00000000-0002-0000-0000-000008000000}"/>
    <dataValidation type="list" allowBlank="1" showInputMessage="1" showErrorMessage="1" errorTitle="کاربر گرامی" error="لطفا جهت کسر بیمه پیمانکاری یکی از دو گزینه موجود را انتخاب کنید_x000a__x000a_راهنما_x000a__x000a_16.67% سپرده بیمه بدون مصالح_x000a_( دستمزد )_x000a__x000a_7.78% سپرده بیمه با مصالح" sqref="J40:L41" xr:uid="{00000000-0002-0000-0000-000009000000}">
      <formula1>"16.67%,7.78%"</formula1>
    </dataValidation>
    <dataValidation allowBlank="1" showInputMessage="1" showErrorMessage="1" errorTitle="کاربر گرامی" sqref="C37:D37" xr:uid="{00000000-0002-0000-0000-00000A000000}"/>
    <dataValidation type="list" errorStyle="warning" allowBlank="1" showInputMessage="1" showErrorMessage="1" errorTitle="کاربر گرامی" error="چنانچه واحد کارکرد در لیست موجود نبود میتوانید آن را اضافه کنید" sqref="N32" xr:uid="{00000000-0002-0000-0000-00000B000000}">
      <formula1>"متر مربع , عدد , متر طول , متر عرض , سلول , دستگاه , جفت "</formula1>
    </dataValidation>
    <dataValidation type="whole" operator="greaterThanOrEqual" allowBlank="1" showInputMessage="1" showErrorMessage="1" errorTitle="اخطار" error="لطفا میزان مبلغ کارکرد را به صورت عدد و مثبت وارد کنید" prompt="کارکرد مقداری _x000a_( پولی )" sqref="E32" xr:uid="{00000000-0002-0000-0000-00000C000000}">
      <formula1>1</formula1>
    </dataValidation>
    <dataValidation operator="greaterThanOrEqual" allowBlank="1" showInputMessage="1" showErrorMessage="1" sqref="L32:M32" xr:uid="{00000000-0002-0000-0000-00000D000000}"/>
    <dataValidation type="list" errorStyle="warning" allowBlank="1" showInputMessage="1" showErrorMessage="1" errorTitle="کاربر گرامی" error="چنانچه مبلغ ارزی مورد نظر شما در لیست موجود نبود میتوانید آن را اضافه کنید " sqref="C32:D32" xr:uid="{00000000-0002-0000-0000-00000E000000}">
      <formula1>"ریال , دلار , پوند , یورو , ین , یوان , درهم , روپیه , کرون"</formula1>
    </dataValidation>
    <dataValidation type="list" allowBlank="1" showInputMessage="1" showErrorMessage="1" errorTitle="کاربر گرامی" error="لطفا میزان سپرده بیمه را از لیست انتخاب کنید" sqref="U69:W69 U18:V18" xr:uid="{00000000-0002-0000-0000-00000F000000}">
      <formula1>"16.67 % , 7.78 % , "</formula1>
    </dataValidation>
    <dataValidation type="list" allowBlank="1" showInputMessage="1" showErrorMessage="1" errorTitle="کاربر گرامی" error="لطفا میزان سپرده بیمه را از لیست انتخاب کنید" sqref="U17:V17" xr:uid="{00000000-0002-0000-0000-000010000000}">
      <formula1>"16.67 % , 7.78 % ,"</formula1>
    </dataValidation>
    <dataValidation type="whole" operator="greaterThanOrEqual" allowBlank="1" showInputMessage="1" showErrorMessage="1" errorTitle="کاربر گرامی" error="لطفا میزان صورت وضعیت تجمعی را به صورت مثبت و عدد وارد کنید" prompt="مبلغ صورت وضعیت قبلی مورد تایید" sqref="E19:H19" xr:uid="{00000000-0002-0000-0000-000011000000}">
      <formula1>0</formula1>
    </dataValidation>
    <dataValidation type="list" allowBlank="1" showInputMessage="1" showErrorMessage="1" errorTitle="اخطار" error="چنانچه صورت وضعیت شامل 10% حسن انجام کار است گزینه آن را انتخاب کنید" sqref="M17" xr:uid="{00000000-0002-0000-0000-000012000000}">
      <formula1>"10%"</formula1>
    </dataValidation>
    <dataValidation type="list" allowBlank="1" showInputMessage="1" showErrorMessage="1" errorTitle="اخطار" error="چنانچه صورت وضعیت شامل 3% مالیات تکلیفی است آنرا انتخاب کنید" sqref="P17" xr:uid="{00000000-0002-0000-0000-000013000000}">
      <formula1>"3%"</formula1>
    </dataValidation>
    <dataValidation type="list" allowBlank="1" showInputMessage="1" showErrorMessage="1" errorTitle="اخطار" error="لطفا ماه مورد نظر را از لیست انتخاب کنید" prompt="ماه شروع قرارداد" sqref="R9:R10" xr:uid="{00000000-0002-0000-0000-000014000000}">
      <formula1>"01,02,03,04,05,06,07,08,09,10,11,12"</formula1>
    </dataValidation>
    <dataValidation type="list" allowBlank="1" showInputMessage="1" showErrorMessage="1" sqref="C9:D10" xr:uid="{00000000-0002-0000-0000-000015000000}">
      <formula1>"آقا , خانم , شرکت , "</formula1>
    </dataValidation>
    <dataValidation type="list" allowBlank="1" showInputMessage="1" showErrorMessage="1" errorTitle="کاربر گرامی" error="لطفا یکی از 4  گزینه زیر را انتخاب نمایید _x000a__x000a__x000a_راهنما_x000a__x000a_1 - صورت وضعیت میان دوره_x000a__x000a_2- صورت وضعیت موقت_x000a__x000a_3- صورت وضعیت ما قبل قطعی_x000a__x000a_4- تحویل دائم" sqref="R13" xr:uid="{00000000-0002-0000-0000-000016000000}">
      <formula1>"1 , 2 , 3 , 4 ,"</formula1>
    </dataValidation>
    <dataValidation type="list" allowBlank="1" showInputMessage="1" showErrorMessage="1" errorTitle="اخطار" error="لطفا سال مورد نظر را از لیست انتخاب کنید" prompt="سال شروع قرار داد" sqref="T9:T10" xr:uid="{00000000-0002-0000-0000-000017000000}">
      <formula1>"1361,1362,1363,1364,1365,1366,1367,1368,1369,1370,1371,1372,1373,1374,1375,1376,1377,1378,1379,1380,1381,1382,1383,1384,1385,1386,1387,1388,1389,1390,1391,1392"</formula1>
    </dataValidation>
    <dataValidation type="list" allowBlank="1" showInputMessage="1" showErrorMessage="1" errorTitle="کاربر گرامی" error="لطفا شماره صورت وضعیت موقت را از لیست انتخاب کنید " sqref="Y13" xr:uid="{00000000-0002-0000-0000-000018000000}">
      <formula1>"1 , 2 , 3 , 4 , 5 , 6 , 7 , 8 , 9 , 10 , 11 , 12 , 13 , 14 , 15 , 16 , 17 , 18 , 19 , 20 , 21 , 22 , 23 , 24 , 25 , 26 , 27 , 28 , 29 , 30 , 31 , 32 , 33 , 34 , 35 , 36 , 37 , 38 , 39 , 40 ,"</formula1>
    </dataValidation>
    <dataValidation type="list" allowBlank="1" showInputMessage="1" showErrorMessage="1" errorTitle="اخطار" error="لطفا سال مورد نظر را از لیست انتخاب کنید" prompt="سال شروع دوره کارکرد" sqref="G13" xr:uid="{00000000-0002-0000-0000-000019000000}">
      <formula1>"1375,1376,1377,1378,1379,1380,1381,1382,1383,1384,1385,1386,1387,1388,1389,1390,1391,1392"</formula1>
    </dataValidation>
    <dataValidation type="textLength" operator="lessThanOrEqual" allowBlank="1" showInputMessage="1" showErrorMessage="1" errorTitle="اخطار" error="حد نصاب اسم پیمانکار نهایتا میتواند برابر 50 حرف باشد" sqref="G9" xr:uid="{00000000-0002-0000-0000-00001A000000}">
      <formula1>50</formula1>
    </dataValidation>
    <dataValidation type="list" allowBlank="1" showInputMessage="1" showErrorMessage="1" errorTitle="کاربر گرامی" error="لطفا جهت کسر صورت وضعیت غذای مصرفی پیمانکار گزینه مورد نظر را انتخاب کنید " sqref="C49:D49" xr:uid="{00000000-0002-0000-0000-00001B000000}">
      <formula1>"1"</formula1>
    </dataValidation>
    <dataValidation type="list" allowBlank="1" showInputMessage="1" showErrorMessage="1" errorTitle="کاربر گرامی" error="لطفا جهت کسر مصالح مستقیم مصرفی به حساب پیمانکار گزینه مورد نظر را انتخاب نمایید" sqref="C50:D50" xr:uid="{00000000-0002-0000-0000-00001C000000}">
      <formula1>"2"</formula1>
    </dataValidation>
    <dataValidation type="list" allowBlank="1" showInputMessage="1" showErrorMessage="1" errorTitle="کاربر گرامی" error="لطفا جهت کسر ابزار - مشاعات و سایر اقلام مصرفی به حساب پیمانکار گزینه مورد نظر را انتخاب نمایید" sqref="C51:D51" xr:uid="{00000000-0002-0000-0000-00001D000000}">
      <formula1>"3"</formula1>
    </dataValidation>
    <dataValidation type="list" allowBlank="1" showInputMessage="1" showErrorMessage="1" errorTitle="کاربر گرامی" error="لطفا جهت کسر خسارت و جریمه به حساب پیمانکار گزینه مورد نظر را انتخاب نمایید" sqref="C52:D52" xr:uid="{00000000-0002-0000-0000-00001E000000}">
      <formula1>"4"</formula1>
    </dataValidation>
    <dataValidation type="list" allowBlank="1" showInputMessage="1" showErrorMessage="1" errorTitle="کاربر گرامی" error="لطفا جهت کسر دستمزد کار به حساب پیمانکار گزینه مورد نظر را انتخاب نمایید" sqref="C53:D53" xr:uid="{00000000-0002-0000-0000-00001F000000}">
      <formula1>"5"</formula1>
    </dataValidation>
    <dataValidation type="list" allowBlank="1" showInputMessage="1" showErrorMessage="1" errorTitle="کاربر گرامی" error="لطفا جهت کسر و محاسبه مالیات تکلیفی 3% گزینه آن را انتخاب نمایید" sqref="C38:D38" xr:uid="{00000000-0002-0000-0000-000020000000}">
      <formula1>"2"</formula1>
    </dataValidation>
    <dataValidation type="list" allowBlank="1" showInputMessage="1" showErrorMessage="1" errorTitle="اخطار" error="لطفا ماه مورد نظر را از لیست انتخاب کنید" prompt="آخرین ماه دوره کارکرد" sqref="K13" xr:uid="{00000000-0002-0000-0000-000021000000}">
      <formula1>"01,02,03,04,05,06,07,08,09,10,11,12"</formula1>
    </dataValidation>
    <dataValidation type="list" allowBlank="1" showInputMessage="1" showErrorMessage="1" errorTitle="اخطار" error="لطفا ماه مورد نظر را از لیست انتخاب کنید" prompt="ماه دوره کارکرد" sqref="E13" xr:uid="{00000000-0002-0000-0000-000022000000}">
      <formula1>"01,02,03,04,05,06,07,08,09,10,11,12"</formula1>
    </dataValidation>
    <dataValidation type="list" operator="equal" allowBlank="1" showInputMessage="1" showErrorMessage="1" errorTitle="اخطار" error="لطفا روز دوره کارکرد را از لیست انتخاب کنید" prompt="روز کارکرد" sqref="C13" xr:uid="{00000000-0002-0000-0000-000023000000}">
      <formula1>"1,2,3,4,5,6,7,8,9,10,11,12,13,14,15,16,17,18,19,20,21,22,23,24,25,26,27,28,29,30,31"</formula1>
    </dataValidation>
    <dataValidation type="list" operator="greaterThanOrEqual" allowBlank="1" showInputMessage="1" showErrorMessage="1" errorTitle="کاربر گرامی" error="لطفا میزان صورت وضعیت تجمعی را در صورت وجود از لیست انتخاب کنید" prompt="مبلغ صورت وضعیت تجمعی ناخالص_x000a_( تجمعی قبلی )" sqref="E70:H70" xr:uid="{00000000-0002-0000-0000-000024000000}">
      <formula1>$E$19</formula1>
    </dataValidation>
    <dataValidation type="list" allowBlank="1" showInputMessage="1" showErrorMessage="1" errorTitle="کاربر گرامی" error="لطفا میزان سپرده حسن انجام کار , صورت وضعیت تجمعی را در صورت وجود از لیست انتخاب کنید" sqref="J70:M70" xr:uid="{00000000-0002-0000-0000-000025000000}">
      <formula1>$J$19</formula1>
    </dataValidation>
    <dataValidation type="list" allowBlank="1" showInputMessage="1" showErrorMessage="1" errorTitle="کاربر گرامی" error="لطفا میزان مالیات تکلیفی صورت وضعیت تجمعی را در صورت وجود از لیست انتخاب کنید" sqref="O70:P70" xr:uid="{00000000-0002-0000-0000-000026000000}">
      <formula1>$O$19</formula1>
    </dataValidation>
    <dataValidation type="list" allowBlank="1" showInputMessage="1" showErrorMessage="1" errorTitle="کاربر گرامی" error="لطفا میزان سپرده بیمه صورت وضعیت تجمعی را در صورت وجود از لیست انتخاب کنید" sqref="R70:V70" xr:uid="{00000000-0002-0000-0000-000027000000}">
      <formula1>$R$19</formula1>
    </dataValidation>
    <dataValidation type="list" operator="greaterThanOrEqual" allowBlank="1" showInputMessage="1" showErrorMessage="1" errorTitle="کاربر گرامی" error="لطفا میزان صورت وضعیت تجمعی را در صورت وجود از لیست انتخاب کنید" prompt="مبلغ صورت وضعیت تجمعی ناخالص _x000a_( کارکرد این دوره )" sqref="E71:H71" xr:uid="{00000000-0002-0000-0000-000028000000}">
      <formula1>$E$32</formula1>
    </dataValidation>
    <dataValidation type="list" allowBlank="1" showInputMessage="1" showErrorMessage="1" errorTitle="کاربر گرامی" error="لطفا میزان مالیات تکلیفی صورت وضعیت تجمعی را در صورت وجود از لیست انتخاب کنید" sqref="R71:V71" xr:uid="{00000000-0002-0000-0000-000029000000}">
      <formula1>$O$40</formula1>
    </dataValidation>
    <dataValidation type="list" allowBlank="1" showInputMessage="1" showErrorMessage="1" errorTitle="کاربر گرامی" error="لطفا میزان سپرده حسن انجام کار صورت وضعیت تجمعی را در صورت وجود از لیست انتخاب کنید" sqref="J71:M71" xr:uid="{00000000-0002-0000-0000-00002A000000}">
      <formula1>$O$36</formula1>
    </dataValidation>
    <dataValidation type="list" allowBlank="1" showInputMessage="1" showErrorMessage="1" errorTitle="کاربر گرامی" error="لطفا میزان  مالیات تکلیفی صورت وضعیت تجمعی را در صورت وجود از لیست انتخاب کنید" sqref="O71:P71" xr:uid="{00000000-0002-0000-0000-00002B000000}">
      <formula1>$O$38</formula1>
    </dataValidation>
    <dataValidation allowBlank="1" showInputMessage="1" showErrorMessage="1" errorTitle="کاربر گرامی" error="لطفا میزان سپرده بیمه را از لیست انتخاب کنید" sqref="W18" xr:uid="{00000000-0002-0000-0000-00002C000000}"/>
    <dataValidation type="list" allowBlank="1" showInputMessage="1" showErrorMessage="1" errorTitle="کاربر گرامی" error="لطفا جهت کسر بیمه گزینه مورد نظر را انتخاب نمایید همچنین با توجه به نوع قرارداد میزان سپرده بیمه را نیز تعیین کنید" sqref="C40:D40" xr:uid="{00000000-0002-0000-0000-00002D000000}">
      <formula1>"3"</formula1>
    </dataValidation>
    <dataValidation type="list" operator="equal" allowBlank="1" showInputMessage="1" showErrorMessage="1" errorTitle="اخطار" error="لطفا روز دوره کارکرد را از لیست انتخاب کنید" prompt="آخرین روز دوره کارکرد" sqref="I13" xr:uid="{00000000-0002-0000-0000-00002E000000}">
      <formula1>"1,2,3,4,5,6,7,8,9,10,11,12,13,14,15,16,17,18,19,20,21,22,23,24,25,26,27,28,29,30,31"</formula1>
    </dataValidation>
  </dataValidations>
  <pageMargins left="0.34" right="0.36" top="0.39" bottom="0.36" header="0.16" footer="0.16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صورت وضعیت</vt:lpstr>
    </vt:vector>
  </TitlesOfParts>
  <Company>PARANDCO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Khakban</dc:creator>
  <cp:lastModifiedBy>sayadi</cp:lastModifiedBy>
  <cp:lastPrinted>2014-03-13T09:17:51Z</cp:lastPrinted>
  <dcterms:created xsi:type="dcterms:W3CDTF">2014-03-06T04:59:55Z</dcterms:created>
  <dcterms:modified xsi:type="dcterms:W3CDTF">2025-07-12T09:04:32Z</dcterms:modified>
</cp:coreProperties>
</file>