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2"/>
  <workbookPr/>
  <mc:AlternateContent xmlns:mc="http://schemas.openxmlformats.org/markup-compatibility/2006">
    <mc:Choice Requires="x15">
      <x15ac:absPath xmlns:x15ac="http://schemas.microsoft.com/office/spreadsheetml/2010/11/ac" url="C:\Users\Acer\Desktop\desktop\"/>
    </mc:Choice>
  </mc:AlternateContent>
  <xr:revisionPtr revIDLastSave="0" documentId="13_ncr:1_{179BC0BD-5C45-41D8-8251-BF409B6CBF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اظهارنامه گمرکی" sheetId="1" r:id="rId1"/>
    <sheet name="دفات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J8" i="2"/>
  <c r="J12" i="2" s="1"/>
  <c r="I8" i="2"/>
  <c r="E6" i="2"/>
  <c r="E5" i="2"/>
  <c r="H5" i="2" s="1"/>
  <c r="E6" i="1"/>
  <c r="E5" i="1"/>
  <c r="H5" i="1" s="1"/>
  <c r="H7" i="2" l="1"/>
  <c r="H12" i="2" s="1"/>
  <c r="H7" i="1"/>
  <c r="H8" i="1" s="1"/>
  <c r="E17" i="1" s="1"/>
  <c r="E18" i="1" l="1"/>
  <c r="G17" i="1"/>
  <c r="G19" i="1" l="1"/>
  <c r="E26" i="1"/>
  <c r="G26" i="1" s="1"/>
</calcChain>
</file>

<file path=xl/sharedStrings.xml><?xml version="1.0" encoding="utf-8"?>
<sst xmlns="http://schemas.openxmlformats.org/spreadsheetml/2006/main" count="63" uniqueCount="39">
  <si>
    <t>سال مالی 1399</t>
  </si>
  <si>
    <t>ردیف</t>
  </si>
  <si>
    <t>جزئیات</t>
  </si>
  <si>
    <t>محاسبات</t>
  </si>
  <si>
    <t xml:space="preserve">مبلغ کل-ریال ایران </t>
  </si>
  <si>
    <t>هزینه حمل</t>
  </si>
  <si>
    <t>بیمه</t>
  </si>
  <si>
    <t>10000$*3.65</t>
  </si>
  <si>
    <t>CF * 0.05 %</t>
  </si>
  <si>
    <t>جمع کل</t>
  </si>
  <si>
    <t>جزییات</t>
  </si>
  <si>
    <t>مبنای محاسبه</t>
  </si>
  <si>
    <t>ضریب</t>
  </si>
  <si>
    <t>مبلغ</t>
  </si>
  <si>
    <t>حقوق ورودی</t>
  </si>
  <si>
    <t>سود بازرگانی</t>
  </si>
  <si>
    <t>علی الحساب عملکرد</t>
  </si>
  <si>
    <t>حمل به داخل</t>
  </si>
  <si>
    <t>کارمزد حق العمل کاری واردات</t>
  </si>
  <si>
    <t>هزینه های لندیگراف</t>
  </si>
  <si>
    <t>ارزش افزوده</t>
  </si>
  <si>
    <t>عوارض</t>
  </si>
  <si>
    <t xml:space="preserve"> واردات موتور</t>
  </si>
  <si>
    <t>شرکت نارون حساب</t>
  </si>
  <si>
    <t>تعداد موتور</t>
  </si>
  <si>
    <t>ارزش هر موتور</t>
  </si>
  <si>
    <t>حقوق گمرکی وردات موتورها</t>
  </si>
  <si>
    <t>عوارض گمرکی وردات موتورها</t>
  </si>
  <si>
    <t>شرکت نارون حساب ایران</t>
  </si>
  <si>
    <t>مبلغ هر موتور -ریال عمان</t>
  </si>
  <si>
    <t>مبلغ کل-ریال عمان</t>
  </si>
  <si>
    <t>نرخ دولتی ریال عمان</t>
  </si>
  <si>
    <t xml:space="preserve">شرکت نارون حساب </t>
  </si>
  <si>
    <t>تعداد موتورها</t>
  </si>
  <si>
    <t>واردات موتور در تاریخ2020/11/01 میلادی</t>
  </si>
  <si>
    <t>CIF</t>
  </si>
  <si>
    <t>C</t>
  </si>
  <si>
    <t>F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</si>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</sst>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65" fontId="3" fillId="0" borderId="10" xfId="1" applyNumberFormat="1" applyFont="1" applyBorder="1"/>
    <xf numFmtId="165" fontId="3" fillId="0" borderId="11" xfId="1" applyNumberFormat="1" applyFont="1" applyBorder="1"/>
    <xf numFmtId="0" fontId="3" fillId="0" borderId="12" xfId="0" applyFont="1" applyBorder="1"/>
    <xf numFmtId="165" fontId="3" fillId="0" borderId="14" xfId="1" applyNumberFormat="1" applyFont="1" applyBorder="1"/>
    <xf numFmtId="165" fontId="0" fillId="0" borderId="0" xfId="0" applyNumberFormat="1"/>
    <xf numFmtId="165" fontId="3" fillId="0" borderId="10" xfId="0" applyNumberFormat="1" applyFont="1" applyBorder="1"/>
    <xf numFmtId="9" fontId="3" fillId="0" borderId="10" xfId="0" applyNumberFormat="1" applyFont="1" applyBorder="1"/>
    <xf numFmtId="0" fontId="3" fillId="0" borderId="13" xfId="0" applyFont="1" applyBorder="1"/>
    <xf numFmtId="165" fontId="3" fillId="0" borderId="13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6" fontId="3" fillId="0" borderId="13" xfId="2" applyNumberFormat="1" applyFont="1" applyBorder="1"/>
    <xf numFmtId="0" fontId="3" fillId="0" borderId="24" xfId="0" applyFont="1" applyBorder="1"/>
    <xf numFmtId="165" fontId="3" fillId="0" borderId="25" xfId="0" applyNumberFormat="1" applyFont="1" applyBorder="1"/>
    <xf numFmtId="0" fontId="3" fillId="0" borderId="29" xfId="0" applyFont="1" applyBorder="1"/>
    <xf numFmtId="0" fontId="3" fillId="0" borderId="30" xfId="0" applyFont="1" applyBorder="1"/>
    <xf numFmtId="165" fontId="3" fillId="0" borderId="30" xfId="1" applyNumberFormat="1" applyFont="1" applyBorder="1"/>
    <xf numFmtId="165" fontId="3" fillId="0" borderId="31" xfId="1" applyNumberFormat="1" applyFont="1" applyBorder="1"/>
    <xf numFmtId="165" fontId="2" fillId="0" borderId="0" xfId="0" applyNumberFormat="1" applyFont="1"/>
    <xf numFmtId="0" fontId="5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0" fillId="4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9999FF"/>
      <color rgb="FFCCCC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rightToLeft="1" tabSelected="1" workbookViewId="0">
      <selection activeCell="L1" sqref="L1:L26"/>
    </sheetView>
  </sheetViews>
  <sheetFormatPr defaultRowHeight="14.4" x14ac:dyDescent="0.3"/>
  <cols>
    <col min="2" max="2" width="11" bestFit="1" customWidth="1"/>
    <col min="3" max="3" width="9.33203125" bestFit="1" customWidth="1"/>
    <col min="4" max="4" width="19" bestFit="1" customWidth="1"/>
    <col min="5" max="5" width="17.44140625" bestFit="1" customWidth="1"/>
    <col min="6" max="6" width="22.6640625" customWidth="1"/>
    <col min="7" max="7" width="18.44140625" bestFit="1" customWidth="1"/>
    <col min="8" max="8" width="14.77734375" bestFit="1" customWidth="1"/>
    <col min="9" max="9" width="19.44140625" customWidth="1"/>
    <col min="10" max="10" width="17.5546875" bestFit="1" customWidth="1"/>
    <col min="12" max="12" width="5.77734375" customWidth="1"/>
  </cols>
  <sheetData>
    <row r="1" spans="1:12" ht="20.399999999999999" x14ac:dyDescent="0.65">
      <c r="A1" s="29" t="s">
        <v>22</v>
      </c>
      <c r="B1" s="30"/>
      <c r="C1" s="30"/>
      <c r="D1" s="30"/>
      <c r="E1" s="30"/>
      <c r="F1" s="30"/>
      <c r="G1" s="30"/>
      <c r="H1" s="31"/>
      <c r="L1" s="60"/>
    </row>
    <row r="2" spans="1:12" ht="20.399999999999999" x14ac:dyDescent="0.65">
      <c r="A2" s="32" t="s">
        <v>0</v>
      </c>
      <c r="B2" s="33"/>
      <c r="C2" s="33"/>
      <c r="D2" s="33"/>
      <c r="E2" s="33"/>
      <c r="F2" s="33"/>
      <c r="G2" s="33"/>
      <c r="H2" s="34"/>
      <c r="L2" s="60"/>
    </row>
    <row r="3" spans="1:12" ht="20.399999999999999" x14ac:dyDescent="0.65">
      <c r="A3" s="35" t="s">
        <v>23</v>
      </c>
      <c r="B3" s="36"/>
      <c r="C3" s="36"/>
      <c r="D3" s="36"/>
      <c r="E3" s="36"/>
      <c r="F3" s="36"/>
      <c r="G3" s="36"/>
      <c r="H3" s="37"/>
      <c r="L3" s="60"/>
    </row>
    <row r="4" spans="1:12" ht="18.600000000000001" x14ac:dyDescent="0.55000000000000004">
      <c r="A4" s="2" t="s">
        <v>1</v>
      </c>
      <c r="B4" s="3" t="s">
        <v>2</v>
      </c>
      <c r="C4" s="3" t="s">
        <v>24</v>
      </c>
      <c r="D4" s="3" t="s">
        <v>29</v>
      </c>
      <c r="E4" s="3" t="s">
        <v>30</v>
      </c>
      <c r="F4" s="3" t="s">
        <v>31</v>
      </c>
      <c r="G4" s="3" t="s">
        <v>3</v>
      </c>
      <c r="H4" s="4" t="s">
        <v>4</v>
      </c>
      <c r="L4" s="60"/>
    </row>
    <row r="5" spans="1:12" ht="18.600000000000001" x14ac:dyDescent="0.55000000000000004">
      <c r="A5" s="2">
        <v>1</v>
      </c>
      <c r="B5" s="3" t="s">
        <v>25</v>
      </c>
      <c r="C5" s="3">
        <v>236</v>
      </c>
      <c r="D5" s="5">
        <v>20000</v>
      </c>
      <c r="E5" s="5">
        <f>D5*C5</f>
        <v>4720000</v>
      </c>
      <c r="F5" s="5">
        <v>11539</v>
      </c>
      <c r="G5" s="5"/>
      <c r="H5" s="6">
        <f>E5*F5</f>
        <v>54464080000</v>
      </c>
      <c r="I5" s="1" t="s">
        <v>36</v>
      </c>
      <c r="L5" s="60"/>
    </row>
    <row r="6" spans="1:12" ht="18.600000000000001" x14ac:dyDescent="0.55000000000000004">
      <c r="A6" s="2">
        <v>2</v>
      </c>
      <c r="B6" s="3" t="s">
        <v>5</v>
      </c>
      <c r="C6" s="3">
        <v>236</v>
      </c>
      <c r="D6" s="5">
        <v>155</v>
      </c>
      <c r="E6" s="5">
        <f t="shared" ref="E6" si="0">D6*C6</f>
        <v>36580</v>
      </c>
      <c r="F6" s="5">
        <v>11539</v>
      </c>
      <c r="G6" s="5" t="s">
        <v>7</v>
      </c>
      <c r="H6" s="6">
        <v>421173500</v>
      </c>
      <c r="I6" s="1" t="s">
        <v>37</v>
      </c>
      <c r="L6" s="60"/>
    </row>
    <row r="7" spans="1:12" ht="22.8" x14ac:dyDescent="0.55000000000000004">
      <c r="A7" s="2">
        <v>3</v>
      </c>
      <c r="B7" s="3" t="s">
        <v>6</v>
      </c>
      <c r="C7" s="3">
        <v>236</v>
      </c>
      <c r="D7" s="5"/>
      <c r="E7" s="5"/>
      <c r="F7" s="5"/>
      <c r="G7" s="5" t="s">
        <v>8</v>
      </c>
      <c r="H7" s="6">
        <f>(H5+H6)*0.005</f>
        <v>274426267.5</v>
      </c>
      <c r="I7" s="24" t="s">
        <v>38</v>
      </c>
      <c r="J7" s="25" t="s">
        <v>35</v>
      </c>
      <c r="L7" s="60"/>
    </row>
    <row r="8" spans="1:12" ht="18.600000000000001" x14ac:dyDescent="0.55000000000000004">
      <c r="A8" s="7"/>
      <c r="B8" s="38" t="s">
        <v>9</v>
      </c>
      <c r="C8" s="38"/>
      <c r="D8" s="38"/>
      <c r="E8" s="38"/>
      <c r="F8" s="38"/>
      <c r="G8" s="38"/>
      <c r="H8" s="8">
        <f>SUM(H5:H7)</f>
        <v>55159679767.5</v>
      </c>
      <c r="I8" s="24"/>
      <c r="L8" s="60"/>
    </row>
    <row r="9" spans="1:12" ht="16.8" x14ac:dyDescent="0.5">
      <c r="C9" s="1"/>
      <c r="D9" s="1"/>
      <c r="E9" s="1"/>
      <c r="F9" s="1"/>
      <c r="G9" s="1"/>
      <c r="H9" s="1"/>
      <c r="I9" s="1"/>
      <c r="J9" s="1"/>
      <c r="K9" s="1"/>
      <c r="L9" s="60"/>
    </row>
    <row r="10" spans="1:12" x14ac:dyDescent="0.3">
      <c r="L10" s="60"/>
    </row>
    <row r="11" spans="1:12" x14ac:dyDescent="0.3">
      <c r="L11" s="60"/>
    </row>
    <row r="12" spans="1:12" x14ac:dyDescent="0.3">
      <c r="L12" s="60"/>
    </row>
    <row r="13" spans="1:12" ht="20.399999999999999" x14ac:dyDescent="0.65">
      <c r="C13" s="39" t="s">
        <v>26</v>
      </c>
      <c r="D13" s="40"/>
      <c r="E13" s="40"/>
      <c r="F13" s="40"/>
      <c r="G13" s="41"/>
      <c r="L13" s="60"/>
    </row>
    <row r="14" spans="1:12" ht="20.399999999999999" x14ac:dyDescent="0.65">
      <c r="C14" s="26" t="s">
        <v>0</v>
      </c>
      <c r="D14" s="27"/>
      <c r="E14" s="27"/>
      <c r="F14" s="27"/>
      <c r="G14" s="28"/>
      <c r="L14" s="60"/>
    </row>
    <row r="15" spans="1:12" ht="20.399999999999999" x14ac:dyDescent="0.65">
      <c r="C15" s="26" t="s">
        <v>28</v>
      </c>
      <c r="D15" s="27"/>
      <c r="E15" s="27"/>
      <c r="F15" s="27"/>
      <c r="G15" s="28"/>
      <c r="L15" s="60"/>
    </row>
    <row r="16" spans="1:12" ht="18.600000000000001" x14ac:dyDescent="0.55000000000000004">
      <c r="C16" s="14" t="s">
        <v>1</v>
      </c>
      <c r="D16" s="15" t="s">
        <v>10</v>
      </c>
      <c r="E16" s="15" t="s">
        <v>11</v>
      </c>
      <c r="F16" s="15" t="s">
        <v>12</v>
      </c>
      <c r="G16" s="16" t="s">
        <v>13</v>
      </c>
      <c r="L16" s="60"/>
    </row>
    <row r="17" spans="1:12" ht="18.600000000000001" x14ac:dyDescent="0.55000000000000004">
      <c r="C17" s="2">
        <v>1</v>
      </c>
      <c r="D17" s="3" t="s">
        <v>14</v>
      </c>
      <c r="E17" s="10">
        <f>H8</f>
        <v>55159679767.5</v>
      </c>
      <c r="F17" s="11">
        <v>0.05</v>
      </c>
      <c r="G17" s="6">
        <f>E17*F17</f>
        <v>2757983988.375</v>
      </c>
      <c r="L17" s="60"/>
    </row>
    <row r="18" spans="1:12" ht="18.600000000000001" x14ac:dyDescent="0.55000000000000004">
      <c r="C18" s="7">
        <v>2</v>
      </c>
      <c r="D18" s="12" t="s">
        <v>15</v>
      </c>
      <c r="E18" s="13">
        <f>E17</f>
        <v>55159679767.5</v>
      </c>
      <c r="F18" s="17">
        <v>5.0000000000000001E-3</v>
      </c>
      <c r="G18" s="8">
        <v>27580000</v>
      </c>
      <c r="L18" s="60"/>
    </row>
    <row r="19" spans="1:12" ht="18.600000000000001" x14ac:dyDescent="0.55000000000000004">
      <c r="C19" s="18"/>
      <c r="D19" s="48" t="s">
        <v>9</v>
      </c>
      <c r="E19" s="49"/>
      <c r="F19" s="50"/>
      <c r="G19" s="19">
        <f>G18+G17</f>
        <v>2785563988.375</v>
      </c>
      <c r="L19" s="60"/>
    </row>
    <row r="20" spans="1:12" x14ac:dyDescent="0.3">
      <c r="L20" s="60"/>
    </row>
    <row r="21" spans="1:12" x14ac:dyDescent="0.3">
      <c r="J21" s="9"/>
      <c r="L21" s="60"/>
    </row>
    <row r="22" spans="1:12" ht="20.399999999999999" x14ac:dyDescent="0.65">
      <c r="C22" s="42" t="s">
        <v>27</v>
      </c>
      <c r="D22" s="43"/>
      <c r="E22" s="43"/>
      <c r="F22" s="43"/>
      <c r="G22" s="44"/>
      <c r="L22" s="60"/>
    </row>
    <row r="23" spans="1:12" ht="20.399999999999999" x14ac:dyDescent="0.65">
      <c r="C23" s="45" t="s">
        <v>0</v>
      </c>
      <c r="D23" s="46"/>
      <c r="E23" s="46"/>
      <c r="F23" s="46"/>
      <c r="G23" s="47"/>
      <c r="J23" s="9"/>
      <c r="L23" s="60"/>
    </row>
    <row r="24" spans="1:12" ht="20.399999999999999" x14ac:dyDescent="0.65">
      <c r="C24" s="45" t="s">
        <v>28</v>
      </c>
      <c r="D24" s="46"/>
      <c r="E24" s="46"/>
      <c r="F24" s="46"/>
      <c r="G24" s="47"/>
      <c r="L24" s="60"/>
    </row>
    <row r="25" spans="1:12" ht="18.600000000000001" x14ac:dyDescent="0.55000000000000004">
      <c r="C25" s="14" t="s">
        <v>1</v>
      </c>
      <c r="D25" s="15" t="s">
        <v>10</v>
      </c>
      <c r="E25" s="15" t="s">
        <v>11</v>
      </c>
      <c r="F25" s="15" t="s">
        <v>12</v>
      </c>
      <c r="G25" s="16" t="s">
        <v>13</v>
      </c>
      <c r="L25" s="60"/>
    </row>
    <row r="26" spans="1:12" ht="18.600000000000001" x14ac:dyDescent="0.55000000000000004">
      <c r="C26" s="2">
        <v>1</v>
      </c>
      <c r="D26" s="3" t="s">
        <v>16</v>
      </c>
      <c r="E26" s="10">
        <f>G17+H8</f>
        <v>57917663755.875</v>
      </c>
      <c r="F26" s="11">
        <v>0.04</v>
      </c>
      <c r="G26" s="6">
        <f>E26*F26</f>
        <v>2316706550.2350001</v>
      </c>
      <c r="L26" s="60"/>
    </row>
    <row r="27" spans="1:12" x14ac:dyDescent="0.3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1">
    <mergeCell ref="C15:G15"/>
    <mergeCell ref="C22:G22"/>
    <mergeCell ref="C23:G23"/>
    <mergeCell ref="C24:G24"/>
    <mergeCell ref="D19:F19"/>
    <mergeCell ref="C14:G14"/>
    <mergeCell ref="A1:H1"/>
    <mergeCell ref="A2:H2"/>
    <mergeCell ref="A3:H3"/>
    <mergeCell ref="B8:G8"/>
    <mergeCell ref="C13:G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rightToLeft="1" workbookViewId="0">
      <selection activeCell="D16" sqref="D16"/>
    </sheetView>
  </sheetViews>
  <sheetFormatPr defaultRowHeight="14.4" x14ac:dyDescent="0.3"/>
  <cols>
    <col min="2" max="2" width="30.88671875" bestFit="1" customWidth="1"/>
    <col min="3" max="3" width="10" bestFit="1" customWidth="1"/>
    <col min="4" max="4" width="19" bestFit="1" customWidth="1"/>
    <col min="5" max="5" width="14.5546875" bestFit="1" customWidth="1"/>
    <col min="6" max="6" width="16.21875" customWidth="1"/>
    <col min="7" max="7" width="13.109375" bestFit="1" customWidth="1"/>
    <col min="8" max="8" width="14.77734375" bestFit="1" customWidth="1"/>
    <col min="9" max="10" width="13.6640625" bestFit="1" customWidth="1"/>
  </cols>
  <sheetData>
    <row r="1" spans="1:10" ht="20.399999999999999" x14ac:dyDescent="0.65">
      <c r="A1" s="51" t="s">
        <v>34</v>
      </c>
      <c r="B1" s="52"/>
      <c r="C1" s="52"/>
      <c r="D1" s="52"/>
      <c r="E1" s="52"/>
      <c r="F1" s="52"/>
      <c r="G1" s="52"/>
      <c r="H1" s="53"/>
      <c r="I1" s="51"/>
      <c r="J1" s="52"/>
    </row>
    <row r="2" spans="1:10" ht="20.399999999999999" x14ac:dyDescent="0.65">
      <c r="A2" s="54" t="s">
        <v>0</v>
      </c>
      <c r="B2" s="55"/>
      <c r="C2" s="55"/>
      <c r="D2" s="55"/>
      <c r="E2" s="55"/>
      <c r="F2" s="55"/>
      <c r="G2" s="55"/>
      <c r="H2" s="56"/>
      <c r="I2" s="54"/>
      <c r="J2" s="55"/>
    </row>
    <row r="3" spans="1:10" ht="20.399999999999999" x14ac:dyDescent="0.65">
      <c r="A3" s="57" t="s">
        <v>32</v>
      </c>
      <c r="B3" s="58"/>
      <c r="C3" s="58"/>
      <c r="D3" s="58"/>
      <c r="E3" s="58"/>
      <c r="F3" s="58"/>
      <c r="G3" s="58"/>
      <c r="H3" s="59"/>
      <c r="I3" s="57"/>
      <c r="J3" s="58"/>
    </row>
    <row r="4" spans="1:10" ht="18.600000000000001" x14ac:dyDescent="0.55000000000000004">
      <c r="A4" s="2" t="s">
        <v>1</v>
      </c>
      <c r="B4" s="3" t="s">
        <v>2</v>
      </c>
      <c r="C4" s="3" t="s">
        <v>33</v>
      </c>
      <c r="D4" s="3" t="s">
        <v>29</v>
      </c>
      <c r="E4" s="3" t="s">
        <v>30</v>
      </c>
      <c r="F4" s="3" t="s">
        <v>31</v>
      </c>
      <c r="G4" s="3" t="s">
        <v>3</v>
      </c>
      <c r="H4" s="4" t="s">
        <v>4</v>
      </c>
      <c r="I4" s="4" t="s">
        <v>20</v>
      </c>
      <c r="J4" s="4" t="s">
        <v>21</v>
      </c>
    </row>
    <row r="5" spans="1:10" ht="18.600000000000001" x14ac:dyDescent="0.55000000000000004">
      <c r="A5" s="2">
        <v>1</v>
      </c>
      <c r="B5" s="3" t="s">
        <v>25</v>
      </c>
      <c r="C5" s="3">
        <v>236</v>
      </c>
      <c r="D5" s="5">
        <v>20000</v>
      </c>
      <c r="E5" s="5">
        <f>D5*C5</f>
        <v>4720000</v>
      </c>
      <c r="F5" s="5">
        <v>11539</v>
      </c>
      <c r="G5" s="5"/>
      <c r="H5" s="6">
        <f>E5*F5</f>
        <v>54464080000</v>
      </c>
      <c r="I5" s="6"/>
      <c r="J5" s="6"/>
    </row>
    <row r="6" spans="1:10" ht="18.600000000000001" x14ac:dyDescent="0.55000000000000004">
      <c r="A6" s="2">
        <v>2</v>
      </c>
      <c r="B6" s="3" t="s">
        <v>5</v>
      </c>
      <c r="C6" s="3">
        <v>236</v>
      </c>
      <c r="D6" s="5">
        <v>155</v>
      </c>
      <c r="E6" s="5">
        <f t="shared" ref="E6" si="0">D6*C6</f>
        <v>36580</v>
      </c>
      <c r="F6" s="5">
        <v>11539</v>
      </c>
      <c r="G6" s="5" t="s">
        <v>7</v>
      </c>
      <c r="H6" s="6">
        <v>421173500</v>
      </c>
      <c r="I6" s="6"/>
      <c r="J6" s="6"/>
    </row>
    <row r="7" spans="1:10" ht="18.600000000000001" x14ac:dyDescent="0.55000000000000004">
      <c r="A7" s="2">
        <v>3</v>
      </c>
      <c r="B7" s="3" t="s">
        <v>6</v>
      </c>
      <c r="C7" s="3">
        <v>236</v>
      </c>
      <c r="D7" s="5"/>
      <c r="E7" s="5"/>
      <c r="F7" s="5"/>
      <c r="G7" s="5" t="s">
        <v>8</v>
      </c>
      <c r="H7" s="6">
        <f>(H5+H6)*0.005</f>
        <v>274426267.5</v>
      </c>
      <c r="I7" s="6"/>
      <c r="J7" s="6"/>
    </row>
    <row r="8" spans="1:10" ht="18.600000000000001" x14ac:dyDescent="0.55000000000000004">
      <c r="A8" s="20">
        <v>4</v>
      </c>
      <c r="B8" s="21" t="s">
        <v>17</v>
      </c>
      <c r="C8" s="3">
        <v>236</v>
      </c>
      <c r="D8" s="22"/>
      <c r="E8" s="22"/>
      <c r="F8" s="22"/>
      <c r="G8" s="22"/>
      <c r="H8" s="23">
        <v>705000000</v>
      </c>
      <c r="I8" s="23">
        <f>H8*0.06</f>
        <v>42300000</v>
      </c>
      <c r="J8" s="23">
        <f>H8*0.03</f>
        <v>21150000</v>
      </c>
    </row>
    <row r="9" spans="1:10" ht="18.600000000000001" x14ac:dyDescent="0.55000000000000004">
      <c r="A9" s="20">
        <v>5</v>
      </c>
      <c r="B9" s="21" t="s">
        <v>18</v>
      </c>
      <c r="C9" s="3">
        <v>236</v>
      </c>
      <c r="D9" s="22"/>
      <c r="E9" s="22"/>
      <c r="F9" s="22"/>
      <c r="G9" s="22"/>
      <c r="H9" s="23">
        <v>274426268</v>
      </c>
      <c r="I9" s="23"/>
      <c r="J9" s="23"/>
    </row>
    <row r="10" spans="1:10" ht="18.600000000000001" x14ac:dyDescent="0.55000000000000004">
      <c r="A10" s="20">
        <v>6</v>
      </c>
      <c r="B10" s="21" t="s">
        <v>19</v>
      </c>
      <c r="C10" s="3">
        <v>236</v>
      </c>
      <c r="D10" s="22"/>
      <c r="E10" s="22"/>
      <c r="F10" s="22"/>
      <c r="G10" s="22"/>
      <c r="H10" s="23">
        <v>340000000</v>
      </c>
      <c r="I10" s="23"/>
      <c r="J10" s="23"/>
    </row>
    <row r="11" spans="1:10" ht="18.600000000000001" x14ac:dyDescent="0.55000000000000004">
      <c r="A11" s="20">
        <v>7</v>
      </c>
      <c r="B11" s="21"/>
      <c r="C11" s="21"/>
      <c r="D11" s="22"/>
      <c r="E11" s="22"/>
      <c r="F11" s="22"/>
      <c r="G11" s="22"/>
      <c r="H11" s="23"/>
      <c r="I11" s="23"/>
      <c r="J11" s="23"/>
    </row>
    <row r="12" spans="1:10" ht="18.600000000000001" x14ac:dyDescent="0.55000000000000004">
      <c r="A12" s="7"/>
      <c r="B12" s="38" t="s">
        <v>9</v>
      </c>
      <c r="C12" s="38"/>
      <c r="D12" s="38"/>
      <c r="E12" s="38"/>
      <c r="F12" s="38"/>
      <c r="G12" s="38"/>
      <c r="H12" s="8">
        <f>SUM(H5:H11)</f>
        <v>56479106035.5</v>
      </c>
      <c r="I12" s="8">
        <f t="shared" ref="I12:J12" si="1">SUM(I5:I11)</f>
        <v>42300000</v>
      </c>
      <c r="J12" s="8">
        <f t="shared" si="1"/>
        <v>21150000</v>
      </c>
    </row>
  </sheetData>
  <mergeCells count="7">
    <mergeCell ref="A1:H1"/>
    <mergeCell ref="A2:H2"/>
    <mergeCell ref="A3:H3"/>
    <mergeCell ref="B12:G12"/>
    <mergeCell ref="I1:J1"/>
    <mergeCell ref="I2:J2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اظهارنامه گمرکی</vt:lpstr>
      <vt:lpstr>دفاتر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pardis</dc:creator>
  <cp:lastModifiedBy>Acer</cp:lastModifiedBy>
  <dcterms:created xsi:type="dcterms:W3CDTF">2021-04-14T06:30:40Z</dcterms:created>
  <dcterms:modified xsi:type="dcterms:W3CDTF">2024-11-27T17:38:16Z</dcterms:modified>
</cp:coreProperties>
</file>